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2850" windowHeight="7275"/>
  </bookViews>
  <sheets>
    <sheet name="Cable Plots" sheetId="3" r:id="rId1"/>
    <sheet name="Max tension" sheetId="20312" state="hidden" r:id="rId2"/>
    <sheet name="Cable Shape" sheetId="20313" r:id="rId3"/>
  </sheets>
  <calcPr calcId="125725"/>
</workbook>
</file>

<file path=xl/calcChain.xml><?xml version="1.0" encoding="utf-8"?>
<calcChain xmlns="http://schemas.openxmlformats.org/spreadsheetml/2006/main">
  <c r="D16" i="20313"/>
  <c r="E16" s="1"/>
  <c r="H3"/>
  <c r="L3" i="3" s="1"/>
  <c r="D10" i="20313"/>
  <c r="E10" s="1"/>
  <c r="D11"/>
  <c r="E11" s="1"/>
  <c r="D12"/>
  <c r="E12" s="1"/>
  <c r="D13"/>
  <c r="E13" s="1"/>
  <c r="D14"/>
  <c r="E14" s="1"/>
  <c r="D15"/>
  <c r="E15" s="1"/>
  <c r="D5"/>
  <c r="E5" s="1"/>
  <c r="D6"/>
  <c r="E6" s="1"/>
  <c r="D7"/>
  <c r="E7" s="1"/>
  <c r="D8"/>
  <c r="E8" s="1"/>
  <c r="D9"/>
  <c r="E9" s="1"/>
  <c r="A135"/>
  <c r="A136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D4"/>
  <c r="E4" s="1"/>
  <c r="B3" i="20312"/>
  <c r="B10"/>
  <c r="B4"/>
  <c r="F4"/>
  <c r="B5"/>
  <c r="B6"/>
  <c r="F6"/>
  <c r="B7"/>
  <c r="B8"/>
  <c r="F8"/>
  <c r="B9"/>
  <c r="B11"/>
  <c r="C11"/>
  <c r="B12"/>
  <c r="B13"/>
  <c r="C13"/>
  <c r="B14"/>
  <c r="B15"/>
  <c r="C15"/>
  <c r="B16"/>
  <c r="B17"/>
  <c r="C17"/>
  <c r="B18"/>
  <c r="B19"/>
  <c r="B20"/>
  <c r="B21"/>
  <c r="B22"/>
  <c r="B23"/>
  <c r="F5"/>
  <c r="F7"/>
  <c r="F9"/>
  <c r="F10"/>
  <c r="F11"/>
  <c r="F12"/>
  <c r="F13"/>
  <c r="F14"/>
  <c r="F15"/>
  <c r="F16"/>
  <c r="F17"/>
  <c r="F18"/>
  <c r="F19"/>
  <c r="F20"/>
  <c r="F21"/>
  <c r="F22"/>
  <c r="F23"/>
  <c r="C19"/>
  <c r="C20"/>
  <c r="C21"/>
  <c r="C22"/>
  <c r="C23"/>
  <c r="C4"/>
  <c r="C5"/>
  <c r="C6"/>
  <c r="C7"/>
  <c r="C8"/>
  <c r="C9"/>
  <c r="C18"/>
  <c r="C16"/>
  <c r="C14"/>
  <c r="C12"/>
  <c r="C10"/>
  <c r="F3"/>
  <c r="C3"/>
  <c r="D3" i="20313" l="1"/>
  <c r="D3" i="3" s="1"/>
  <c r="B109" i="20313"/>
  <c r="B87"/>
  <c r="B65"/>
  <c r="B33"/>
  <c r="B130"/>
  <c r="B66"/>
  <c r="B6"/>
  <c r="B99"/>
  <c r="B49"/>
  <c r="B17"/>
  <c r="B156"/>
  <c r="B188"/>
  <c r="B220"/>
  <c r="B5"/>
  <c r="B118"/>
  <c r="B96"/>
  <c r="B76"/>
  <c r="B54"/>
  <c r="B32"/>
  <c r="B12"/>
  <c r="B121"/>
  <c r="B101"/>
  <c r="B79"/>
  <c r="B59"/>
  <c r="B27"/>
  <c r="B90"/>
  <c r="B26"/>
  <c r="B123"/>
  <c r="B57"/>
  <c r="B25"/>
  <c r="B7"/>
  <c r="B144"/>
  <c r="B149"/>
  <c r="B153"/>
  <c r="B158"/>
  <c r="B162"/>
  <c r="B167"/>
  <c r="B171"/>
  <c r="B176"/>
  <c r="B181"/>
  <c r="B185"/>
  <c r="B190"/>
  <c r="B194"/>
  <c r="B199"/>
  <c r="B203"/>
  <c r="B208"/>
  <c r="B213"/>
  <c r="B217"/>
  <c r="B222"/>
  <c r="B226"/>
  <c r="B230"/>
  <c r="B234"/>
  <c r="B238"/>
  <c r="B242"/>
  <c r="B246"/>
  <c r="B250"/>
  <c r="B251"/>
  <c r="B256"/>
  <c r="B258"/>
  <c r="B132"/>
  <c r="B110"/>
  <c r="B88"/>
  <c r="B68"/>
  <c r="B46"/>
  <c r="B24"/>
  <c r="B135"/>
  <c r="B113"/>
  <c r="B93"/>
  <c r="B71"/>
  <c r="B39"/>
  <c r="B138"/>
  <c r="B82"/>
  <c r="B18"/>
  <c r="B115"/>
  <c r="B55"/>
  <c r="B23"/>
  <c r="B148"/>
  <c r="B180"/>
  <c r="B212"/>
  <c r="B261"/>
  <c r="B124"/>
  <c r="B102"/>
  <c r="B80"/>
  <c r="B60"/>
  <c r="B38"/>
  <c r="B16"/>
  <c r="B127"/>
  <c r="B105"/>
  <c r="B85"/>
  <c r="B63"/>
  <c r="B31"/>
  <c r="B136"/>
  <c r="B74"/>
  <c r="B10"/>
  <c r="B107"/>
  <c r="B53"/>
  <c r="B21"/>
  <c r="B141"/>
  <c r="B145"/>
  <c r="B150"/>
  <c r="B154"/>
  <c r="B159"/>
  <c r="B163"/>
  <c r="B168"/>
  <c r="B173"/>
  <c r="B177"/>
  <c r="B182"/>
  <c r="B186"/>
  <c r="B191"/>
  <c r="B195"/>
  <c r="B200"/>
  <c r="B205"/>
  <c r="B209"/>
  <c r="B214"/>
  <c r="B218"/>
  <c r="B223"/>
  <c r="B227"/>
  <c r="B231"/>
  <c r="B235"/>
  <c r="B239"/>
  <c r="B243"/>
  <c r="B247"/>
  <c r="B254"/>
  <c r="B129" l="1"/>
  <c r="B20"/>
  <c r="B40"/>
  <c r="B62"/>
  <c r="B84"/>
  <c r="B104"/>
  <c r="B126"/>
  <c r="B249"/>
  <c r="B245"/>
  <c r="B241"/>
  <c r="B237"/>
  <c r="B233"/>
  <c r="B229"/>
  <c r="B225"/>
  <c r="B221"/>
  <c r="B216"/>
  <c r="B211"/>
  <c r="B207"/>
  <c r="B202"/>
  <c r="B198"/>
  <c r="B193"/>
  <c r="B189"/>
  <c r="B184"/>
  <c r="B179"/>
  <c r="B175"/>
  <c r="B170"/>
  <c r="B166"/>
  <c r="B161"/>
  <c r="B157"/>
  <c r="B152"/>
  <c r="B147"/>
  <c r="B143"/>
  <c r="B11"/>
  <c r="B43"/>
  <c r="B75"/>
  <c r="B137"/>
  <c r="B42"/>
  <c r="B106"/>
  <c r="B140"/>
  <c r="B41"/>
  <c r="B73"/>
  <c r="B95"/>
  <c r="B117"/>
  <c r="B4"/>
  <c r="B28"/>
  <c r="B48"/>
  <c r="B70"/>
  <c r="B92"/>
  <c r="B112"/>
  <c r="B134"/>
  <c r="B252"/>
  <c r="B196"/>
  <c r="B164"/>
  <c r="B13"/>
  <c r="B45"/>
  <c r="B83"/>
  <c r="B139"/>
  <c r="B50"/>
  <c r="B114"/>
  <c r="B29"/>
  <c r="B61"/>
  <c r="B81"/>
  <c r="B103"/>
  <c r="B125"/>
  <c r="B14"/>
  <c r="B36"/>
  <c r="B56"/>
  <c r="B78"/>
  <c r="B100"/>
  <c r="B120"/>
  <c r="B259"/>
  <c r="B257"/>
  <c r="B255"/>
  <c r="B253"/>
  <c r="B248"/>
  <c r="B244"/>
  <c r="B240"/>
  <c r="B236"/>
  <c r="B232"/>
  <c r="B228"/>
  <c r="B224"/>
  <c r="B219"/>
  <c r="B215"/>
  <c r="B210"/>
  <c r="B206"/>
  <c r="B201"/>
  <c r="B197"/>
  <c r="B192"/>
  <c r="B187"/>
  <c r="B183"/>
  <c r="B178"/>
  <c r="B174"/>
  <c r="B169"/>
  <c r="B165"/>
  <c r="B160"/>
  <c r="B155"/>
  <c r="B151"/>
  <c r="B146"/>
  <c r="B142"/>
  <c r="B15"/>
  <c r="B47"/>
  <c r="B91"/>
  <c r="B3"/>
  <c r="B58"/>
  <c r="B122"/>
  <c r="B37"/>
  <c r="B69"/>
  <c r="B89"/>
  <c r="B111"/>
  <c r="B133"/>
  <c r="B22"/>
  <c r="B44"/>
  <c r="B64"/>
  <c r="B86"/>
  <c r="B108"/>
  <c r="B128"/>
  <c r="B260"/>
  <c r="B204"/>
  <c r="B172"/>
  <c r="B9"/>
  <c r="B35"/>
  <c r="B67"/>
  <c r="B131"/>
  <c r="B34"/>
  <c r="B98"/>
  <c r="B19"/>
  <c r="B51"/>
  <c r="B77"/>
  <c r="B97"/>
  <c r="B119"/>
  <c r="B8"/>
  <c r="B30"/>
  <c r="B52"/>
  <c r="B72"/>
  <c r="B94"/>
  <c r="B116"/>
  <c r="B262"/>
  <c r="E3"/>
  <c r="C3" i="3" s="1"/>
</calcChain>
</file>

<file path=xl/sharedStrings.xml><?xml version="1.0" encoding="utf-8"?>
<sst xmlns="http://schemas.openxmlformats.org/spreadsheetml/2006/main" count="55" uniqueCount="46">
  <si>
    <t xml:space="preserve">To </t>
  </si>
  <si>
    <t>w/2</t>
  </si>
  <si>
    <t>L/2</t>
  </si>
  <si>
    <t>(w/2)2</t>
  </si>
  <si>
    <t>weight per unit length of deck half</t>
  </si>
  <si>
    <t>half of center span length</t>
  </si>
  <si>
    <t>To2</t>
  </si>
  <si>
    <t>Sag</t>
  </si>
  <si>
    <t>Ycenter</t>
  </si>
  <si>
    <t>page 83 Gimsing "Cable Supported Brdiges'</t>
  </si>
  <si>
    <t>sag over 1/2 span length rarely exceeds 0.2</t>
  </si>
  <si>
    <t>half of center span length (m)</t>
  </si>
  <si>
    <t>weight per unit length of deck half (kN/m)</t>
  </si>
  <si>
    <t>Tension at center of bridge (MN)</t>
  </si>
  <si>
    <t>Tmax (MN)</t>
  </si>
  <si>
    <t xml:space="preserve">Tmax </t>
  </si>
  <si>
    <t>(MN)</t>
  </si>
  <si>
    <t xml:space="preserve">Max Cable Tension </t>
  </si>
  <si>
    <t xml:space="preserve">Instructions: </t>
  </si>
  <si>
    <t>half of main span length (m)</t>
  </si>
  <si>
    <t>Tmax</t>
  </si>
  <si>
    <t>Cable Shape</t>
  </si>
  <si>
    <t>half deck weight per unit length (kN/m)</t>
  </si>
  <si>
    <t>Other Values</t>
  </si>
  <si>
    <t>Current Calculated Value</t>
  </si>
  <si>
    <t>Height Used</t>
  </si>
  <si>
    <t>cable height
Y (m)</t>
  </si>
  <si>
    <t>distance from tower
X (m)</t>
  </si>
  <si>
    <t>tension at bridge midspan (MN)</t>
  </si>
  <si>
    <t>max tension (towers) MN</t>
  </si>
  <si>
    <t>sag (m)</t>
  </si>
  <si>
    <r>
      <t xml:space="preserve">Height (H) of Towers Above Deck (50 m </t>
    </r>
    <r>
      <rPr>
        <b/>
        <sz val="14"/>
        <rFont val="Calibri"/>
        <family val="2"/>
      </rPr>
      <t>≤</t>
    </r>
    <r>
      <rPr>
        <b/>
        <sz val="14"/>
        <rFont val="Arial"/>
        <family val="2"/>
      </rPr>
      <t xml:space="preserve"> H ≤ 250 m)
</t>
    </r>
    <r>
      <rPr>
        <b/>
        <sz val="12"/>
        <rFont val="Arial"/>
        <family val="2"/>
      </rPr>
      <t>The lowest point on the cable is 8 m above the bridge deck</t>
    </r>
  </si>
  <si>
    <t>H</t>
  </si>
  <si>
    <t>Enter H here</t>
  </si>
  <si>
    <t>The main cable shape is approximated by a parabola, though the actual shape is a hyperbola.</t>
  </si>
  <si>
    <t>1) Enter a tower height between 50 m and 250 m into the green cell. Values outside that range will not be used.</t>
  </si>
  <si>
    <t>2) The orange shell indicates the actual tower height used. It only differs from the green if values outside the range are entered.</t>
  </si>
  <si>
    <t>3) The left plot shows the shape of the cable between the north and south tower.</t>
  </si>
  <si>
    <t>4) The center plot (pink) shows the maximum tension in the cable (at the towers).</t>
  </si>
  <si>
    <t>5) The right plot (blue) shows the minimum tension in the cable (at the bridge midspan).</t>
  </si>
  <si>
    <t>6) The "Cable Shape" worksheet shows the calculations.</t>
  </si>
  <si>
    <t>Developed by Thalia Anagnos</t>
  </si>
  <si>
    <t>San Jose State University</t>
  </si>
  <si>
    <t>Tension at Bridge Midspan</t>
  </si>
  <si>
    <t>Ytower - Ymidspan</t>
  </si>
  <si>
    <t>Actual GGB Sag (Tower Height = 152 m)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</si>
</sst>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16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/>
    <xf numFmtId="1" fontId="2" fillId="4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8" borderId="0" xfId="0" applyFont="1" applyFill="1" applyAlignment="1">
      <alignment horizontal="center" vertical="center"/>
    </xf>
    <xf numFmtId="0" fontId="0" fillId="6" borderId="2" xfId="0" applyFill="1" applyBorder="1"/>
    <xf numFmtId="0" fontId="0" fillId="6" borderId="3" xfId="0" applyFill="1" applyBorder="1"/>
    <xf numFmtId="0" fontId="0" fillId="6" borderId="0" xfId="0" applyFill="1" applyBorder="1"/>
    <xf numFmtId="0" fontId="0" fillId="6" borderId="5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 applyBorder="1" applyAlignment="1">
      <alignment horizontal="left" indent="2"/>
    </xf>
    <xf numFmtId="0" fontId="0" fillId="6" borderId="7" xfId="0" applyFill="1" applyBorder="1" applyAlignment="1">
      <alignment horizontal="left" indent="2"/>
    </xf>
    <xf numFmtId="0" fontId="6" fillId="6" borderId="6" xfId="0" applyFont="1" applyFill="1" applyBorder="1" applyAlignment="1">
      <alignment horizontal="left" indent="2"/>
    </xf>
    <xf numFmtId="0" fontId="6" fillId="6" borderId="7" xfId="0" applyFont="1" applyFill="1" applyBorder="1" applyAlignment="1">
      <alignment horizontal="left" indent="2"/>
    </xf>
    <xf numFmtId="0" fontId="2" fillId="0" borderId="0" xfId="0" applyFont="1" applyAlignment="1">
      <alignment wrapText="1"/>
    </xf>
    <xf numFmtId="0" fontId="0" fillId="0" borderId="0" xfId="0" applyAlignment="1"/>
    <xf numFmtId="0" fontId="5" fillId="6" borderId="1" xfId="0" applyFont="1" applyFill="1" applyBorder="1" applyAlignment="1"/>
    <xf numFmtId="0" fontId="7" fillId="6" borderId="2" xfId="0" applyFont="1" applyFill="1" applyBorder="1" applyAlignment="1"/>
    <xf numFmtId="0" fontId="6" fillId="6" borderId="4" xfId="0" applyFont="1" applyFill="1" applyBorder="1" applyAlignment="1">
      <alignment horizontal="left" indent="2"/>
    </xf>
    <xf numFmtId="0" fontId="6" fillId="6" borderId="0" xfId="0" applyFont="1" applyFill="1" applyBorder="1" applyAlignment="1">
      <alignment horizontal="left" indent="2"/>
    </xf>
    <xf numFmtId="0" fontId="6" fillId="6" borderId="4" xfId="0" applyFont="1" applyFill="1" applyBorder="1" applyAlignment="1"/>
    <xf numFmtId="0" fontId="0" fillId="6" borderId="0" xfId="0" applyFill="1" applyBorder="1" applyAlignment="1"/>
    <xf numFmtId="0" fontId="0" fillId="6" borderId="0" xfId="0" applyFill="1" applyBorder="1" applyAlignment="1">
      <alignment horizontal="left" indent="2"/>
    </xf>
    <xf numFmtId="0" fontId="0" fillId="0" borderId="0" xfId="0" applyAlignment="1">
      <alignment horizontal="left" indent="2"/>
    </xf>
    <xf numFmtId="0" fontId="0" fillId="0" borderId="5" xfId="0" applyBorder="1" applyAlignment="1">
      <alignment horizontal="left" indent="2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GGB Main Cable </a:t>
            </a:r>
          </a:p>
        </c:rich>
      </c:tx>
      <c:layout>
        <c:manualLayout>
          <c:xMode val="edge"/>
          <c:yMode val="edge"/>
          <c:x val="0.44023904382470119"/>
          <c:y val="1.34048257372654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697211155378516E-2"/>
          <c:y val="0.12600552687972164"/>
          <c:w val="0.89243027888446191"/>
          <c:h val="0.73994734933623751"/>
        </c:manualLayout>
      </c:layout>
      <c:scatterChart>
        <c:scatterStyle val="smoothMarker"/>
        <c:ser>
          <c:idx val="0"/>
          <c:order val="0"/>
          <c:tx>
            <c:strRef>
              <c:f>'Cable Shape'!$B$2</c:f>
              <c:strCache>
                <c:ptCount val="1"/>
                <c:pt idx="0">
                  <c:v>cable height
Y (m)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'Cable Shape'!$A$3:$A$262</c:f>
              <c:numCache>
                <c:formatCode>General</c:formatCode>
                <c:ptCount val="26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160.001</c:v>
                </c:pt>
                <c:pt idx="34">
                  <c:v>165</c:v>
                </c:pt>
                <c:pt idx="35">
                  <c:v>170</c:v>
                </c:pt>
                <c:pt idx="36">
                  <c:v>175</c:v>
                </c:pt>
                <c:pt idx="37">
                  <c:v>180</c:v>
                </c:pt>
                <c:pt idx="38">
                  <c:v>185</c:v>
                </c:pt>
                <c:pt idx="39">
                  <c:v>190</c:v>
                </c:pt>
                <c:pt idx="40">
                  <c:v>195</c:v>
                </c:pt>
                <c:pt idx="41">
                  <c:v>200</c:v>
                </c:pt>
                <c:pt idx="42">
                  <c:v>205</c:v>
                </c:pt>
                <c:pt idx="43">
                  <c:v>210</c:v>
                </c:pt>
                <c:pt idx="44">
                  <c:v>215</c:v>
                </c:pt>
                <c:pt idx="45">
                  <c:v>220</c:v>
                </c:pt>
                <c:pt idx="46">
                  <c:v>225</c:v>
                </c:pt>
                <c:pt idx="47">
                  <c:v>230</c:v>
                </c:pt>
                <c:pt idx="48">
                  <c:v>235</c:v>
                </c:pt>
                <c:pt idx="49">
                  <c:v>240</c:v>
                </c:pt>
                <c:pt idx="50">
                  <c:v>245</c:v>
                </c:pt>
                <c:pt idx="51">
                  <c:v>250</c:v>
                </c:pt>
                <c:pt idx="52">
                  <c:v>255</c:v>
                </c:pt>
                <c:pt idx="53">
                  <c:v>260</c:v>
                </c:pt>
                <c:pt idx="54">
                  <c:v>265</c:v>
                </c:pt>
                <c:pt idx="55">
                  <c:v>270</c:v>
                </c:pt>
                <c:pt idx="56">
                  <c:v>275</c:v>
                </c:pt>
                <c:pt idx="57">
                  <c:v>280</c:v>
                </c:pt>
                <c:pt idx="58">
                  <c:v>285</c:v>
                </c:pt>
                <c:pt idx="59">
                  <c:v>290</c:v>
                </c:pt>
                <c:pt idx="60">
                  <c:v>295</c:v>
                </c:pt>
                <c:pt idx="61">
                  <c:v>300</c:v>
                </c:pt>
                <c:pt idx="62">
                  <c:v>305</c:v>
                </c:pt>
                <c:pt idx="63">
                  <c:v>310</c:v>
                </c:pt>
                <c:pt idx="64">
                  <c:v>315</c:v>
                </c:pt>
                <c:pt idx="65">
                  <c:v>320</c:v>
                </c:pt>
                <c:pt idx="66">
                  <c:v>320.00099999999998</c:v>
                </c:pt>
                <c:pt idx="67">
                  <c:v>325</c:v>
                </c:pt>
                <c:pt idx="68">
                  <c:v>330</c:v>
                </c:pt>
                <c:pt idx="69">
                  <c:v>335</c:v>
                </c:pt>
                <c:pt idx="70">
                  <c:v>340</c:v>
                </c:pt>
                <c:pt idx="71">
                  <c:v>345</c:v>
                </c:pt>
                <c:pt idx="72">
                  <c:v>350</c:v>
                </c:pt>
                <c:pt idx="73">
                  <c:v>355</c:v>
                </c:pt>
                <c:pt idx="74">
                  <c:v>360</c:v>
                </c:pt>
                <c:pt idx="75">
                  <c:v>365</c:v>
                </c:pt>
                <c:pt idx="76">
                  <c:v>370</c:v>
                </c:pt>
                <c:pt idx="77">
                  <c:v>375</c:v>
                </c:pt>
                <c:pt idx="78">
                  <c:v>380</c:v>
                </c:pt>
                <c:pt idx="79">
                  <c:v>385</c:v>
                </c:pt>
                <c:pt idx="80">
                  <c:v>390</c:v>
                </c:pt>
                <c:pt idx="81">
                  <c:v>395</c:v>
                </c:pt>
                <c:pt idx="82">
                  <c:v>400</c:v>
                </c:pt>
                <c:pt idx="83">
                  <c:v>405</c:v>
                </c:pt>
                <c:pt idx="84">
                  <c:v>410</c:v>
                </c:pt>
                <c:pt idx="85">
                  <c:v>415</c:v>
                </c:pt>
                <c:pt idx="86">
                  <c:v>420</c:v>
                </c:pt>
                <c:pt idx="87">
                  <c:v>425</c:v>
                </c:pt>
                <c:pt idx="88">
                  <c:v>430</c:v>
                </c:pt>
                <c:pt idx="89">
                  <c:v>435</c:v>
                </c:pt>
                <c:pt idx="90">
                  <c:v>440</c:v>
                </c:pt>
                <c:pt idx="91">
                  <c:v>445</c:v>
                </c:pt>
                <c:pt idx="92">
                  <c:v>450</c:v>
                </c:pt>
                <c:pt idx="93">
                  <c:v>455</c:v>
                </c:pt>
                <c:pt idx="94">
                  <c:v>460</c:v>
                </c:pt>
                <c:pt idx="95">
                  <c:v>465</c:v>
                </c:pt>
                <c:pt idx="96">
                  <c:v>470</c:v>
                </c:pt>
                <c:pt idx="97">
                  <c:v>475</c:v>
                </c:pt>
                <c:pt idx="98">
                  <c:v>480</c:v>
                </c:pt>
                <c:pt idx="99">
                  <c:v>480.00099999999998</c:v>
                </c:pt>
                <c:pt idx="100">
                  <c:v>485</c:v>
                </c:pt>
                <c:pt idx="101">
                  <c:v>490</c:v>
                </c:pt>
                <c:pt idx="102">
                  <c:v>495</c:v>
                </c:pt>
                <c:pt idx="103">
                  <c:v>500</c:v>
                </c:pt>
                <c:pt idx="104">
                  <c:v>505</c:v>
                </c:pt>
                <c:pt idx="105">
                  <c:v>510</c:v>
                </c:pt>
                <c:pt idx="106">
                  <c:v>515</c:v>
                </c:pt>
                <c:pt idx="107">
                  <c:v>520</c:v>
                </c:pt>
                <c:pt idx="108">
                  <c:v>525</c:v>
                </c:pt>
                <c:pt idx="109">
                  <c:v>530</c:v>
                </c:pt>
                <c:pt idx="110">
                  <c:v>535</c:v>
                </c:pt>
                <c:pt idx="111">
                  <c:v>540</c:v>
                </c:pt>
                <c:pt idx="112">
                  <c:v>545</c:v>
                </c:pt>
                <c:pt idx="113">
                  <c:v>550</c:v>
                </c:pt>
                <c:pt idx="114">
                  <c:v>555</c:v>
                </c:pt>
                <c:pt idx="115">
                  <c:v>560</c:v>
                </c:pt>
                <c:pt idx="116">
                  <c:v>565</c:v>
                </c:pt>
                <c:pt idx="117">
                  <c:v>570</c:v>
                </c:pt>
                <c:pt idx="118">
                  <c:v>575</c:v>
                </c:pt>
                <c:pt idx="119">
                  <c:v>580</c:v>
                </c:pt>
                <c:pt idx="120">
                  <c:v>585</c:v>
                </c:pt>
                <c:pt idx="121">
                  <c:v>590</c:v>
                </c:pt>
                <c:pt idx="122">
                  <c:v>595</c:v>
                </c:pt>
                <c:pt idx="123">
                  <c:v>600</c:v>
                </c:pt>
                <c:pt idx="124">
                  <c:v>605</c:v>
                </c:pt>
                <c:pt idx="125">
                  <c:v>610</c:v>
                </c:pt>
                <c:pt idx="126">
                  <c:v>615</c:v>
                </c:pt>
                <c:pt idx="127">
                  <c:v>620</c:v>
                </c:pt>
                <c:pt idx="128">
                  <c:v>625</c:v>
                </c:pt>
                <c:pt idx="129">
                  <c:v>630</c:v>
                </c:pt>
                <c:pt idx="130">
                  <c:v>635</c:v>
                </c:pt>
                <c:pt idx="131">
                  <c:v>640</c:v>
                </c:pt>
                <c:pt idx="132">
                  <c:v>645</c:v>
                </c:pt>
                <c:pt idx="133">
                  <c:v>650</c:v>
                </c:pt>
                <c:pt idx="134">
                  <c:v>655</c:v>
                </c:pt>
                <c:pt idx="135">
                  <c:v>660</c:v>
                </c:pt>
                <c:pt idx="136">
                  <c:v>665</c:v>
                </c:pt>
                <c:pt idx="137">
                  <c:v>670</c:v>
                </c:pt>
                <c:pt idx="138">
                  <c:v>675</c:v>
                </c:pt>
                <c:pt idx="139">
                  <c:v>680</c:v>
                </c:pt>
                <c:pt idx="140">
                  <c:v>685</c:v>
                </c:pt>
                <c:pt idx="141">
                  <c:v>690</c:v>
                </c:pt>
                <c:pt idx="142">
                  <c:v>695</c:v>
                </c:pt>
                <c:pt idx="143">
                  <c:v>700</c:v>
                </c:pt>
                <c:pt idx="144">
                  <c:v>705</c:v>
                </c:pt>
                <c:pt idx="145">
                  <c:v>710</c:v>
                </c:pt>
                <c:pt idx="146">
                  <c:v>715</c:v>
                </c:pt>
                <c:pt idx="147">
                  <c:v>720</c:v>
                </c:pt>
                <c:pt idx="148">
                  <c:v>725</c:v>
                </c:pt>
                <c:pt idx="149">
                  <c:v>730</c:v>
                </c:pt>
                <c:pt idx="150">
                  <c:v>735</c:v>
                </c:pt>
                <c:pt idx="151">
                  <c:v>740</c:v>
                </c:pt>
                <c:pt idx="152">
                  <c:v>745</c:v>
                </c:pt>
                <c:pt idx="153">
                  <c:v>750</c:v>
                </c:pt>
                <c:pt idx="154">
                  <c:v>755</c:v>
                </c:pt>
                <c:pt idx="155">
                  <c:v>760</c:v>
                </c:pt>
                <c:pt idx="156">
                  <c:v>765</c:v>
                </c:pt>
                <c:pt idx="157">
                  <c:v>770</c:v>
                </c:pt>
                <c:pt idx="158">
                  <c:v>775</c:v>
                </c:pt>
                <c:pt idx="159">
                  <c:v>780</c:v>
                </c:pt>
                <c:pt idx="160">
                  <c:v>785</c:v>
                </c:pt>
                <c:pt idx="161">
                  <c:v>790</c:v>
                </c:pt>
                <c:pt idx="162">
                  <c:v>795</c:v>
                </c:pt>
                <c:pt idx="163">
                  <c:v>800</c:v>
                </c:pt>
                <c:pt idx="164">
                  <c:v>805</c:v>
                </c:pt>
                <c:pt idx="165">
                  <c:v>810</c:v>
                </c:pt>
                <c:pt idx="166">
                  <c:v>815</c:v>
                </c:pt>
                <c:pt idx="167">
                  <c:v>820</c:v>
                </c:pt>
                <c:pt idx="168">
                  <c:v>825</c:v>
                </c:pt>
                <c:pt idx="169">
                  <c:v>830</c:v>
                </c:pt>
                <c:pt idx="170">
                  <c:v>835</c:v>
                </c:pt>
                <c:pt idx="171">
                  <c:v>840</c:v>
                </c:pt>
                <c:pt idx="172">
                  <c:v>845</c:v>
                </c:pt>
                <c:pt idx="173">
                  <c:v>850</c:v>
                </c:pt>
                <c:pt idx="174">
                  <c:v>855</c:v>
                </c:pt>
                <c:pt idx="175">
                  <c:v>860</c:v>
                </c:pt>
                <c:pt idx="176">
                  <c:v>865</c:v>
                </c:pt>
                <c:pt idx="177">
                  <c:v>870</c:v>
                </c:pt>
                <c:pt idx="178">
                  <c:v>875</c:v>
                </c:pt>
                <c:pt idx="179">
                  <c:v>880</c:v>
                </c:pt>
                <c:pt idx="180">
                  <c:v>885</c:v>
                </c:pt>
                <c:pt idx="181">
                  <c:v>890</c:v>
                </c:pt>
                <c:pt idx="182">
                  <c:v>895</c:v>
                </c:pt>
                <c:pt idx="183">
                  <c:v>900</c:v>
                </c:pt>
                <c:pt idx="184">
                  <c:v>905</c:v>
                </c:pt>
                <c:pt idx="185">
                  <c:v>910</c:v>
                </c:pt>
                <c:pt idx="186">
                  <c:v>915</c:v>
                </c:pt>
                <c:pt idx="187">
                  <c:v>920</c:v>
                </c:pt>
                <c:pt idx="188">
                  <c:v>925</c:v>
                </c:pt>
                <c:pt idx="189">
                  <c:v>930</c:v>
                </c:pt>
                <c:pt idx="190">
                  <c:v>935</c:v>
                </c:pt>
                <c:pt idx="191">
                  <c:v>940</c:v>
                </c:pt>
                <c:pt idx="192">
                  <c:v>945</c:v>
                </c:pt>
                <c:pt idx="193">
                  <c:v>950</c:v>
                </c:pt>
                <c:pt idx="194">
                  <c:v>955</c:v>
                </c:pt>
                <c:pt idx="195">
                  <c:v>960</c:v>
                </c:pt>
                <c:pt idx="196">
                  <c:v>965</c:v>
                </c:pt>
                <c:pt idx="197">
                  <c:v>970</c:v>
                </c:pt>
                <c:pt idx="198">
                  <c:v>975</c:v>
                </c:pt>
                <c:pt idx="199">
                  <c:v>980</c:v>
                </c:pt>
                <c:pt idx="200">
                  <c:v>985</c:v>
                </c:pt>
                <c:pt idx="201">
                  <c:v>990</c:v>
                </c:pt>
                <c:pt idx="202">
                  <c:v>995</c:v>
                </c:pt>
                <c:pt idx="203">
                  <c:v>1000</c:v>
                </c:pt>
                <c:pt idx="204">
                  <c:v>1005</c:v>
                </c:pt>
                <c:pt idx="205">
                  <c:v>1010</c:v>
                </c:pt>
                <c:pt idx="206">
                  <c:v>1015</c:v>
                </c:pt>
                <c:pt idx="207">
                  <c:v>1020</c:v>
                </c:pt>
                <c:pt idx="208">
                  <c:v>1025</c:v>
                </c:pt>
                <c:pt idx="209">
                  <c:v>1030</c:v>
                </c:pt>
                <c:pt idx="210">
                  <c:v>1035</c:v>
                </c:pt>
                <c:pt idx="211">
                  <c:v>1040</c:v>
                </c:pt>
                <c:pt idx="212">
                  <c:v>1045</c:v>
                </c:pt>
                <c:pt idx="213">
                  <c:v>1050</c:v>
                </c:pt>
                <c:pt idx="214">
                  <c:v>1055</c:v>
                </c:pt>
                <c:pt idx="215">
                  <c:v>1060</c:v>
                </c:pt>
                <c:pt idx="216">
                  <c:v>1065</c:v>
                </c:pt>
                <c:pt idx="217">
                  <c:v>1070</c:v>
                </c:pt>
                <c:pt idx="218">
                  <c:v>1075</c:v>
                </c:pt>
                <c:pt idx="219">
                  <c:v>1080</c:v>
                </c:pt>
                <c:pt idx="220">
                  <c:v>1085</c:v>
                </c:pt>
                <c:pt idx="221">
                  <c:v>1090</c:v>
                </c:pt>
                <c:pt idx="222">
                  <c:v>1095</c:v>
                </c:pt>
                <c:pt idx="223">
                  <c:v>1100</c:v>
                </c:pt>
                <c:pt idx="224">
                  <c:v>1105</c:v>
                </c:pt>
                <c:pt idx="225">
                  <c:v>1110</c:v>
                </c:pt>
                <c:pt idx="226">
                  <c:v>1115</c:v>
                </c:pt>
                <c:pt idx="227">
                  <c:v>1120</c:v>
                </c:pt>
                <c:pt idx="228">
                  <c:v>1125</c:v>
                </c:pt>
                <c:pt idx="229">
                  <c:v>1130</c:v>
                </c:pt>
                <c:pt idx="230">
                  <c:v>1135</c:v>
                </c:pt>
                <c:pt idx="231">
                  <c:v>1140</c:v>
                </c:pt>
                <c:pt idx="232">
                  <c:v>1145</c:v>
                </c:pt>
                <c:pt idx="233">
                  <c:v>1150</c:v>
                </c:pt>
                <c:pt idx="234">
                  <c:v>1155</c:v>
                </c:pt>
                <c:pt idx="235">
                  <c:v>1160</c:v>
                </c:pt>
                <c:pt idx="236">
                  <c:v>1165</c:v>
                </c:pt>
                <c:pt idx="237">
                  <c:v>1170</c:v>
                </c:pt>
                <c:pt idx="238">
                  <c:v>1175</c:v>
                </c:pt>
                <c:pt idx="239">
                  <c:v>1180</c:v>
                </c:pt>
                <c:pt idx="240">
                  <c:v>1185</c:v>
                </c:pt>
                <c:pt idx="241">
                  <c:v>1190</c:v>
                </c:pt>
                <c:pt idx="242">
                  <c:v>1195</c:v>
                </c:pt>
                <c:pt idx="243">
                  <c:v>1200</c:v>
                </c:pt>
                <c:pt idx="244">
                  <c:v>1205</c:v>
                </c:pt>
                <c:pt idx="245">
                  <c:v>1210</c:v>
                </c:pt>
                <c:pt idx="246">
                  <c:v>1215</c:v>
                </c:pt>
                <c:pt idx="247">
                  <c:v>1220</c:v>
                </c:pt>
                <c:pt idx="248">
                  <c:v>1225</c:v>
                </c:pt>
                <c:pt idx="249">
                  <c:v>1230</c:v>
                </c:pt>
                <c:pt idx="250">
                  <c:v>1235</c:v>
                </c:pt>
                <c:pt idx="251">
                  <c:v>1240</c:v>
                </c:pt>
                <c:pt idx="252">
                  <c:v>1245</c:v>
                </c:pt>
                <c:pt idx="253">
                  <c:v>1250</c:v>
                </c:pt>
                <c:pt idx="254">
                  <c:v>1255</c:v>
                </c:pt>
                <c:pt idx="255">
                  <c:v>1260</c:v>
                </c:pt>
                <c:pt idx="256">
                  <c:v>1265</c:v>
                </c:pt>
                <c:pt idx="257">
                  <c:v>1270</c:v>
                </c:pt>
                <c:pt idx="258">
                  <c:v>1275</c:v>
                </c:pt>
                <c:pt idx="259">
                  <c:v>1280</c:v>
                </c:pt>
              </c:numCache>
            </c:numRef>
          </c:xVal>
          <c:yVal>
            <c:numRef>
              <c:f>'Cable Shape'!$B$3:$B$262</c:f>
              <c:numCache>
                <c:formatCode>0.0</c:formatCode>
                <c:ptCount val="260"/>
                <c:pt idx="0">
                  <c:v>152</c:v>
                </c:pt>
                <c:pt idx="1">
                  <c:v>149.7587890625</c:v>
                </c:pt>
                <c:pt idx="2">
                  <c:v>147.53515625</c:v>
                </c:pt>
                <c:pt idx="3">
                  <c:v>145.3291015625</c:v>
                </c:pt>
                <c:pt idx="4">
                  <c:v>143.14062500000003</c:v>
                </c:pt>
                <c:pt idx="5">
                  <c:v>140.96972656250003</c:v>
                </c:pt>
                <c:pt idx="6">
                  <c:v>138.81640625</c:v>
                </c:pt>
                <c:pt idx="7">
                  <c:v>136.6806640625</c:v>
                </c:pt>
                <c:pt idx="8">
                  <c:v>134.5625</c:v>
                </c:pt>
                <c:pt idx="9">
                  <c:v>132.4619140625</c:v>
                </c:pt>
                <c:pt idx="10">
                  <c:v>130.37890625</c:v>
                </c:pt>
                <c:pt idx="11">
                  <c:v>128.3134765625</c:v>
                </c:pt>
                <c:pt idx="12">
                  <c:v>126.265625</c:v>
                </c:pt>
                <c:pt idx="13">
                  <c:v>124.2353515625</c:v>
                </c:pt>
                <c:pt idx="14">
                  <c:v>122.22265625000001</c:v>
                </c:pt>
                <c:pt idx="15">
                  <c:v>120.22753906250001</c:v>
                </c:pt>
                <c:pt idx="16">
                  <c:v>118.25</c:v>
                </c:pt>
                <c:pt idx="17">
                  <c:v>116.2900390625</c:v>
                </c:pt>
                <c:pt idx="18">
                  <c:v>114.34765625</c:v>
                </c:pt>
                <c:pt idx="19">
                  <c:v>112.4228515625</c:v>
                </c:pt>
                <c:pt idx="20">
                  <c:v>110.51562500000001</c:v>
                </c:pt>
                <c:pt idx="21">
                  <c:v>108.6259765625</c:v>
                </c:pt>
                <c:pt idx="22">
                  <c:v>106.75390625</c:v>
                </c:pt>
                <c:pt idx="23">
                  <c:v>104.8994140625</c:v>
                </c:pt>
                <c:pt idx="24">
                  <c:v>103.0625</c:v>
                </c:pt>
                <c:pt idx="25">
                  <c:v>101.24316406250001</c:v>
                </c:pt>
                <c:pt idx="26">
                  <c:v>99.44140625</c:v>
                </c:pt>
                <c:pt idx="27">
                  <c:v>97.6572265625</c:v>
                </c:pt>
                <c:pt idx="28">
                  <c:v>95.890625</c:v>
                </c:pt>
                <c:pt idx="29">
                  <c:v>94.1416015625</c:v>
                </c:pt>
                <c:pt idx="30">
                  <c:v>92.410156250000014</c:v>
                </c:pt>
                <c:pt idx="31">
                  <c:v>90.6962890625</c:v>
                </c:pt>
                <c:pt idx="32">
                  <c:v>89</c:v>
                </c:pt>
                <c:pt idx="33">
                  <c:v>88.999662500351576</c:v>
                </c:pt>
                <c:pt idx="34">
                  <c:v>87.3212890625</c:v>
                </c:pt>
                <c:pt idx="35">
                  <c:v>85.66015625</c:v>
                </c:pt>
                <c:pt idx="36">
                  <c:v>84.016601562500014</c:v>
                </c:pt>
                <c:pt idx="37">
                  <c:v>82.390625</c:v>
                </c:pt>
                <c:pt idx="38">
                  <c:v>80.7822265625</c:v>
                </c:pt>
                <c:pt idx="39">
                  <c:v>79.19140625</c:v>
                </c:pt>
                <c:pt idx="40">
                  <c:v>77.6181640625</c:v>
                </c:pt>
                <c:pt idx="41">
                  <c:v>76.062500000000014</c:v>
                </c:pt>
                <c:pt idx="42">
                  <c:v>74.524414062500014</c:v>
                </c:pt>
                <c:pt idx="43">
                  <c:v>73.00390625</c:v>
                </c:pt>
                <c:pt idx="44">
                  <c:v>71.5009765625</c:v>
                </c:pt>
                <c:pt idx="45">
                  <c:v>70.015625</c:v>
                </c:pt>
                <c:pt idx="46">
                  <c:v>68.5478515625</c:v>
                </c:pt>
                <c:pt idx="47">
                  <c:v>67.09765625</c:v>
                </c:pt>
                <c:pt idx="48">
                  <c:v>65.6650390625</c:v>
                </c:pt>
                <c:pt idx="49">
                  <c:v>64.25</c:v>
                </c:pt>
                <c:pt idx="50">
                  <c:v>62.8525390625</c:v>
                </c:pt>
                <c:pt idx="51">
                  <c:v>61.472656250000007</c:v>
                </c:pt>
                <c:pt idx="52">
                  <c:v>60.110351562500007</c:v>
                </c:pt>
                <c:pt idx="53">
                  <c:v>58.765625</c:v>
                </c:pt>
                <c:pt idx="54">
                  <c:v>57.4384765625</c:v>
                </c:pt>
                <c:pt idx="55">
                  <c:v>56.12890625</c:v>
                </c:pt>
                <c:pt idx="56">
                  <c:v>54.8369140625</c:v>
                </c:pt>
                <c:pt idx="57">
                  <c:v>53.562500000000007</c:v>
                </c:pt>
                <c:pt idx="58">
                  <c:v>52.3056640625</c:v>
                </c:pt>
                <c:pt idx="59">
                  <c:v>51.06640625</c:v>
                </c:pt>
                <c:pt idx="60">
                  <c:v>49.8447265625</c:v>
                </c:pt>
                <c:pt idx="61">
                  <c:v>48.640625</c:v>
                </c:pt>
                <c:pt idx="62">
                  <c:v>47.454101562500007</c:v>
                </c:pt>
                <c:pt idx="63">
                  <c:v>46.28515625</c:v>
                </c:pt>
                <c:pt idx="64">
                  <c:v>45.1337890625</c:v>
                </c:pt>
                <c:pt idx="65">
                  <c:v>44</c:v>
                </c:pt>
                <c:pt idx="66">
                  <c:v>43.999775000351576</c:v>
                </c:pt>
                <c:pt idx="67">
                  <c:v>42.8837890625</c:v>
                </c:pt>
                <c:pt idx="68">
                  <c:v>41.785156250000007</c:v>
                </c:pt>
                <c:pt idx="69">
                  <c:v>40.7041015625</c:v>
                </c:pt>
                <c:pt idx="70">
                  <c:v>39.640625</c:v>
                </c:pt>
                <c:pt idx="71">
                  <c:v>38.5947265625</c:v>
                </c:pt>
                <c:pt idx="72">
                  <c:v>37.56640625</c:v>
                </c:pt>
                <c:pt idx="73">
                  <c:v>36.5556640625</c:v>
                </c:pt>
                <c:pt idx="74">
                  <c:v>35.5625</c:v>
                </c:pt>
                <c:pt idx="75">
                  <c:v>34.5869140625</c:v>
                </c:pt>
                <c:pt idx="76">
                  <c:v>33.62890625</c:v>
                </c:pt>
                <c:pt idx="77">
                  <c:v>32.6884765625</c:v>
                </c:pt>
                <c:pt idx="78">
                  <c:v>31.765625</c:v>
                </c:pt>
                <c:pt idx="79">
                  <c:v>30.8603515625</c:v>
                </c:pt>
                <c:pt idx="80">
                  <c:v>29.97265625</c:v>
                </c:pt>
                <c:pt idx="81">
                  <c:v>29.102539062500004</c:v>
                </c:pt>
                <c:pt idx="82">
                  <c:v>28.25</c:v>
                </c:pt>
                <c:pt idx="83">
                  <c:v>27.4150390625</c:v>
                </c:pt>
                <c:pt idx="84">
                  <c:v>26.59765625</c:v>
                </c:pt>
                <c:pt idx="85">
                  <c:v>25.7978515625</c:v>
                </c:pt>
                <c:pt idx="86">
                  <c:v>25.015625000000004</c:v>
                </c:pt>
                <c:pt idx="87">
                  <c:v>24.2509765625</c:v>
                </c:pt>
                <c:pt idx="88">
                  <c:v>23.50390625</c:v>
                </c:pt>
                <c:pt idx="89">
                  <c:v>22.7744140625</c:v>
                </c:pt>
                <c:pt idx="90">
                  <c:v>22.0625</c:v>
                </c:pt>
                <c:pt idx="91">
                  <c:v>21.3681640625</c:v>
                </c:pt>
                <c:pt idx="92">
                  <c:v>20.69140625</c:v>
                </c:pt>
                <c:pt idx="93">
                  <c:v>20.0322265625</c:v>
                </c:pt>
                <c:pt idx="94">
                  <c:v>19.390625</c:v>
                </c:pt>
                <c:pt idx="95">
                  <c:v>18.7666015625</c:v>
                </c:pt>
                <c:pt idx="96">
                  <c:v>18.16015625</c:v>
                </c:pt>
                <c:pt idx="97">
                  <c:v>17.5712890625</c:v>
                </c:pt>
                <c:pt idx="98">
                  <c:v>17</c:v>
                </c:pt>
                <c:pt idx="99">
                  <c:v>16.999887500351569</c:v>
                </c:pt>
                <c:pt idx="100">
                  <c:v>16.4462890625</c:v>
                </c:pt>
                <c:pt idx="101">
                  <c:v>15.91015625</c:v>
                </c:pt>
                <c:pt idx="102">
                  <c:v>15.3916015625</c:v>
                </c:pt>
                <c:pt idx="103">
                  <c:v>14.890625</c:v>
                </c:pt>
                <c:pt idx="104">
                  <c:v>14.4072265625</c:v>
                </c:pt>
                <c:pt idx="105">
                  <c:v>13.94140625</c:v>
                </c:pt>
                <c:pt idx="106">
                  <c:v>13.4931640625</c:v>
                </c:pt>
                <c:pt idx="107">
                  <c:v>13.0625</c:v>
                </c:pt>
                <c:pt idx="108">
                  <c:v>12.6494140625</c:v>
                </c:pt>
                <c:pt idx="109">
                  <c:v>12.25390625</c:v>
                </c:pt>
                <c:pt idx="110">
                  <c:v>11.8759765625</c:v>
                </c:pt>
                <c:pt idx="111">
                  <c:v>11.515625</c:v>
                </c:pt>
                <c:pt idx="112">
                  <c:v>11.1728515625</c:v>
                </c:pt>
                <c:pt idx="113">
                  <c:v>10.84765625</c:v>
                </c:pt>
                <c:pt idx="114">
                  <c:v>10.5400390625</c:v>
                </c:pt>
                <c:pt idx="115">
                  <c:v>10.25</c:v>
                </c:pt>
                <c:pt idx="116">
                  <c:v>9.9775390625</c:v>
                </c:pt>
                <c:pt idx="117">
                  <c:v>9.72265625</c:v>
                </c:pt>
                <c:pt idx="118">
                  <c:v>9.4853515625</c:v>
                </c:pt>
                <c:pt idx="119">
                  <c:v>9.265625</c:v>
                </c:pt>
                <c:pt idx="120">
                  <c:v>9.0634765625</c:v>
                </c:pt>
                <c:pt idx="121">
                  <c:v>8.87890625</c:v>
                </c:pt>
                <c:pt idx="122">
                  <c:v>8.7119140625</c:v>
                </c:pt>
                <c:pt idx="123">
                  <c:v>8.5625</c:v>
                </c:pt>
                <c:pt idx="124">
                  <c:v>8.4306640625</c:v>
                </c:pt>
                <c:pt idx="125">
                  <c:v>8.31640625</c:v>
                </c:pt>
                <c:pt idx="126">
                  <c:v>8.2197265625</c:v>
                </c:pt>
                <c:pt idx="127">
                  <c:v>8.140625</c:v>
                </c:pt>
                <c:pt idx="128">
                  <c:v>8.0791015625</c:v>
                </c:pt>
                <c:pt idx="129">
                  <c:v>8.03515625</c:v>
                </c:pt>
                <c:pt idx="130">
                  <c:v>8.0087890625</c:v>
                </c:pt>
                <c:pt idx="131">
                  <c:v>8</c:v>
                </c:pt>
                <c:pt idx="132">
                  <c:v>8.0087890625</c:v>
                </c:pt>
                <c:pt idx="133">
                  <c:v>8.03515625</c:v>
                </c:pt>
                <c:pt idx="134">
                  <c:v>8.0791015625</c:v>
                </c:pt>
                <c:pt idx="135">
                  <c:v>8.140625</c:v>
                </c:pt>
                <c:pt idx="136">
                  <c:v>8.2197265625</c:v>
                </c:pt>
                <c:pt idx="137">
                  <c:v>8.31640625</c:v>
                </c:pt>
                <c:pt idx="138">
                  <c:v>8.4306640625</c:v>
                </c:pt>
                <c:pt idx="139">
                  <c:v>8.5625</c:v>
                </c:pt>
                <c:pt idx="140">
                  <c:v>8.7119140625</c:v>
                </c:pt>
                <c:pt idx="141">
                  <c:v>8.87890625</c:v>
                </c:pt>
                <c:pt idx="142">
                  <c:v>9.0634765625</c:v>
                </c:pt>
                <c:pt idx="143">
                  <c:v>9.265625</c:v>
                </c:pt>
                <c:pt idx="144">
                  <c:v>9.4853515625</c:v>
                </c:pt>
                <c:pt idx="145">
                  <c:v>9.72265625</c:v>
                </c:pt>
                <c:pt idx="146">
                  <c:v>9.9775390625</c:v>
                </c:pt>
                <c:pt idx="147">
                  <c:v>10.25</c:v>
                </c:pt>
                <c:pt idx="148">
                  <c:v>10.5400390625</c:v>
                </c:pt>
                <c:pt idx="149">
                  <c:v>10.84765625</c:v>
                </c:pt>
                <c:pt idx="150">
                  <c:v>11.1728515625</c:v>
                </c:pt>
                <c:pt idx="151">
                  <c:v>11.515625</c:v>
                </c:pt>
                <c:pt idx="152">
                  <c:v>11.8759765625</c:v>
                </c:pt>
                <c:pt idx="153">
                  <c:v>12.25390625</c:v>
                </c:pt>
                <c:pt idx="154">
                  <c:v>12.6494140625</c:v>
                </c:pt>
                <c:pt idx="155">
                  <c:v>13.0625</c:v>
                </c:pt>
                <c:pt idx="156">
                  <c:v>13.4931640625</c:v>
                </c:pt>
                <c:pt idx="157">
                  <c:v>13.94140625</c:v>
                </c:pt>
                <c:pt idx="158">
                  <c:v>14.4072265625</c:v>
                </c:pt>
                <c:pt idx="159">
                  <c:v>14.890625</c:v>
                </c:pt>
                <c:pt idx="160">
                  <c:v>15.3916015625</c:v>
                </c:pt>
                <c:pt idx="161">
                  <c:v>15.91015625</c:v>
                </c:pt>
                <c:pt idx="162">
                  <c:v>16.4462890625</c:v>
                </c:pt>
                <c:pt idx="163">
                  <c:v>17</c:v>
                </c:pt>
                <c:pt idx="164">
                  <c:v>17.5712890625</c:v>
                </c:pt>
                <c:pt idx="165">
                  <c:v>18.16015625</c:v>
                </c:pt>
                <c:pt idx="166">
                  <c:v>18.7666015625</c:v>
                </c:pt>
                <c:pt idx="167">
                  <c:v>19.390625</c:v>
                </c:pt>
                <c:pt idx="168">
                  <c:v>20.0322265625</c:v>
                </c:pt>
                <c:pt idx="169">
                  <c:v>20.69140625</c:v>
                </c:pt>
                <c:pt idx="170">
                  <c:v>21.3681640625</c:v>
                </c:pt>
                <c:pt idx="171">
                  <c:v>22.0625</c:v>
                </c:pt>
                <c:pt idx="172">
                  <c:v>22.7744140625</c:v>
                </c:pt>
                <c:pt idx="173">
                  <c:v>23.50390625</c:v>
                </c:pt>
                <c:pt idx="174">
                  <c:v>24.2509765625</c:v>
                </c:pt>
                <c:pt idx="175">
                  <c:v>25.015625000000004</c:v>
                </c:pt>
                <c:pt idx="176">
                  <c:v>25.7978515625</c:v>
                </c:pt>
                <c:pt idx="177">
                  <c:v>26.59765625</c:v>
                </c:pt>
                <c:pt idx="178">
                  <c:v>27.4150390625</c:v>
                </c:pt>
                <c:pt idx="179">
                  <c:v>28.25</c:v>
                </c:pt>
                <c:pt idx="180">
                  <c:v>29.102539062500004</c:v>
                </c:pt>
                <c:pt idx="181">
                  <c:v>29.97265625</c:v>
                </c:pt>
                <c:pt idx="182">
                  <c:v>30.8603515625</c:v>
                </c:pt>
                <c:pt idx="183">
                  <c:v>31.765625</c:v>
                </c:pt>
                <c:pt idx="184">
                  <c:v>32.6884765625</c:v>
                </c:pt>
                <c:pt idx="185">
                  <c:v>33.62890625</c:v>
                </c:pt>
                <c:pt idx="186">
                  <c:v>34.5869140625</c:v>
                </c:pt>
                <c:pt idx="187">
                  <c:v>35.5625</c:v>
                </c:pt>
                <c:pt idx="188">
                  <c:v>36.5556640625</c:v>
                </c:pt>
                <c:pt idx="189">
                  <c:v>37.56640625</c:v>
                </c:pt>
                <c:pt idx="190">
                  <c:v>38.5947265625</c:v>
                </c:pt>
                <c:pt idx="191">
                  <c:v>39.640625</c:v>
                </c:pt>
                <c:pt idx="192">
                  <c:v>40.7041015625</c:v>
                </c:pt>
                <c:pt idx="193">
                  <c:v>41.785156250000007</c:v>
                </c:pt>
                <c:pt idx="194">
                  <c:v>42.8837890625</c:v>
                </c:pt>
                <c:pt idx="195">
                  <c:v>44</c:v>
                </c:pt>
                <c:pt idx="196">
                  <c:v>45.1337890625</c:v>
                </c:pt>
                <c:pt idx="197">
                  <c:v>46.28515625</c:v>
                </c:pt>
                <c:pt idx="198">
                  <c:v>47.454101562500007</c:v>
                </c:pt>
                <c:pt idx="199">
                  <c:v>48.640625</c:v>
                </c:pt>
                <c:pt idx="200">
                  <c:v>49.8447265625</c:v>
                </c:pt>
                <c:pt idx="201">
                  <c:v>51.06640625</c:v>
                </c:pt>
                <c:pt idx="202">
                  <c:v>52.3056640625</c:v>
                </c:pt>
                <c:pt idx="203">
                  <c:v>53.562500000000007</c:v>
                </c:pt>
                <c:pt idx="204">
                  <c:v>54.8369140625</c:v>
                </c:pt>
                <c:pt idx="205">
                  <c:v>56.12890625</c:v>
                </c:pt>
                <c:pt idx="206">
                  <c:v>57.4384765625</c:v>
                </c:pt>
                <c:pt idx="207">
                  <c:v>58.765625</c:v>
                </c:pt>
                <c:pt idx="208">
                  <c:v>60.110351562500007</c:v>
                </c:pt>
                <c:pt idx="209">
                  <c:v>61.472656250000007</c:v>
                </c:pt>
                <c:pt idx="210">
                  <c:v>62.8525390625</c:v>
                </c:pt>
                <c:pt idx="211">
                  <c:v>64.25</c:v>
                </c:pt>
                <c:pt idx="212">
                  <c:v>65.6650390625</c:v>
                </c:pt>
                <c:pt idx="213">
                  <c:v>67.09765625</c:v>
                </c:pt>
                <c:pt idx="214">
                  <c:v>68.5478515625</c:v>
                </c:pt>
                <c:pt idx="215">
                  <c:v>70.015625</c:v>
                </c:pt>
                <c:pt idx="216">
                  <c:v>71.5009765625</c:v>
                </c:pt>
                <c:pt idx="217">
                  <c:v>73.00390625</c:v>
                </c:pt>
                <c:pt idx="218">
                  <c:v>74.524414062500014</c:v>
                </c:pt>
                <c:pt idx="219">
                  <c:v>76.062500000000014</c:v>
                </c:pt>
                <c:pt idx="220">
                  <c:v>77.6181640625</c:v>
                </c:pt>
                <c:pt idx="221">
                  <c:v>79.19140625</c:v>
                </c:pt>
                <c:pt idx="222">
                  <c:v>80.7822265625</c:v>
                </c:pt>
                <c:pt idx="223">
                  <c:v>82.390625</c:v>
                </c:pt>
                <c:pt idx="224">
                  <c:v>84.016601562500014</c:v>
                </c:pt>
                <c:pt idx="225">
                  <c:v>85.66015625</c:v>
                </c:pt>
                <c:pt idx="226">
                  <c:v>87.3212890625</c:v>
                </c:pt>
                <c:pt idx="227">
                  <c:v>89</c:v>
                </c:pt>
                <c:pt idx="228">
                  <c:v>90.6962890625</c:v>
                </c:pt>
                <c:pt idx="229">
                  <c:v>92.410156250000014</c:v>
                </c:pt>
                <c:pt idx="230">
                  <c:v>94.1416015625</c:v>
                </c:pt>
                <c:pt idx="231">
                  <c:v>95.890625</c:v>
                </c:pt>
                <c:pt idx="232">
                  <c:v>97.6572265625</c:v>
                </c:pt>
                <c:pt idx="233">
                  <c:v>99.44140625</c:v>
                </c:pt>
                <c:pt idx="234">
                  <c:v>101.24316406250001</c:v>
                </c:pt>
                <c:pt idx="235">
                  <c:v>103.0625</c:v>
                </c:pt>
                <c:pt idx="236">
                  <c:v>104.8994140625</c:v>
                </c:pt>
                <c:pt idx="237">
                  <c:v>106.75390625</c:v>
                </c:pt>
                <c:pt idx="238">
                  <c:v>108.6259765625</c:v>
                </c:pt>
                <c:pt idx="239">
                  <c:v>110.51562500000001</c:v>
                </c:pt>
                <c:pt idx="240">
                  <c:v>112.4228515625</c:v>
                </c:pt>
                <c:pt idx="241">
                  <c:v>114.34765625</c:v>
                </c:pt>
                <c:pt idx="242">
                  <c:v>116.2900390625</c:v>
                </c:pt>
                <c:pt idx="243">
                  <c:v>118.25</c:v>
                </c:pt>
                <c:pt idx="244">
                  <c:v>120.22753906250001</c:v>
                </c:pt>
                <c:pt idx="245">
                  <c:v>122.22265625000001</c:v>
                </c:pt>
                <c:pt idx="246">
                  <c:v>124.2353515625</c:v>
                </c:pt>
                <c:pt idx="247">
                  <c:v>126.265625</c:v>
                </c:pt>
                <c:pt idx="248">
                  <c:v>128.3134765625</c:v>
                </c:pt>
                <c:pt idx="249">
                  <c:v>130.37890625</c:v>
                </c:pt>
                <c:pt idx="250">
                  <c:v>132.4619140625</c:v>
                </c:pt>
                <c:pt idx="251">
                  <c:v>134.5625</c:v>
                </c:pt>
                <c:pt idx="252">
                  <c:v>136.6806640625</c:v>
                </c:pt>
                <c:pt idx="253">
                  <c:v>138.81640625</c:v>
                </c:pt>
                <c:pt idx="254">
                  <c:v>140.96972656250003</c:v>
                </c:pt>
                <c:pt idx="255">
                  <c:v>143.14062500000003</c:v>
                </c:pt>
                <c:pt idx="256">
                  <c:v>145.3291015625</c:v>
                </c:pt>
                <c:pt idx="257">
                  <c:v>147.53515625</c:v>
                </c:pt>
                <c:pt idx="258">
                  <c:v>149.7587890625</c:v>
                </c:pt>
                <c:pt idx="259">
                  <c:v>152</c:v>
                </c:pt>
              </c:numCache>
            </c:numRef>
          </c:yVal>
          <c:smooth val="1"/>
        </c:ser>
        <c:axId val="53564544"/>
        <c:axId val="53604736"/>
      </c:scatterChart>
      <c:valAx>
        <c:axId val="53564544"/>
        <c:scaling>
          <c:orientation val="minMax"/>
          <c:max val="1280"/>
          <c:min val="0"/>
        </c:scaling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Distance along span (m)</a:t>
                </a:r>
              </a:p>
            </c:rich>
          </c:tx>
          <c:layout>
            <c:manualLayout>
              <c:xMode val="edge"/>
              <c:yMode val="edge"/>
              <c:x val="0.4362549800796815"/>
              <c:y val="0.924934101735942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04736"/>
        <c:crosses val="autoZero"/>
        <c:crossBetween val="midCat"/>
        <c:majorUnit val="320"/>
      </c:valAx>
      <c:valAx>
        <c:axId val="53604736"/>
        <c:scaling>
          <c:orientation val="minMax"/>
          <c:max val="25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Main Cable Height (m)</a:t>
                </a:r>
              </a:p>
            </c:rich>
          </c:tx>
          <c:layout>
            <c:manualLayout>
              <c:xMode val="edge"/>
              <c:yMode val="edge"/>
              <c:x val="1.5936254980079678E-2"/>
              <c:y val="0.2841825870961841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5645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Maximum Cable Tension (MN)</a:t>
            </a:r>
          </a:p>
        </c:rich>
      </c:tx>
      <c:layout>
        <c:manualLayout>
          <c:xMode val="edge"/>
          <c:yMode val="edge"/>
          <c:x val="0.16402219183679892"/>
          <c:y val="1.32625994694960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8042472937711543"/>
          <c:y val="0.17771883289124682"/>
          <c:w val="0.66137907871961166"/>
          <c:h val="0.74801061007957614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'Cable Plots'!$C$3</c:f>
              <c:numCache>
                <c:formatCode>0</c:formatCode>
                <c:ptCount val="1"/>
                <c:pt idx="0">
                  <c:v>257.33208980701266</c:v>
                </c:pt>
              </c:numCache>
            </c:numRef>
          </c:val>
        </c:ser>
        <c:gapWidth val="10"/>
        <c:axId val="69004672"/>
        <c:axId val="69305472"/>
      </c:barChart>
      <c:catAx>
        <c:axId val="690046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305472"/>
        <c:crosses val="autoZero"/>
        <c:auto val="1"/>
        <c:lblAlgn val="ctr"/>
        <c:lblOffset val="100"/>
        <c:tickLblSkip val="1"/>
        <c:tickMarkSkip val="1"/>
      </c:catAx>
      <c:valAx>
        <c:axId val="69305472"/>
        <c:scaling>
          <c:orientation val="minMax"/>
          <c:max val="7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04672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MidSpan Cable Tension (MN)</a:t>
            </a:r>
          </a:p>
        </c:rich>
      </c:tx>
      <c:layout>
        <c:manualLayout>
          <c:xMode val="edge"/>
          <c:yMode val="edge"/>
          <c:x val="0.16402214967031559"/>
          <c:y val="1.32625994694960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8042472937711566"/>
          <c:y val="0.17771883289124696"/>
          <c:w val="0.66137907871961188"/>
          <c:h val="0.7480106100795767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'Cable Plots'!$D$3</c:f>
              <c:numCache>
                <c:formatCode>0</c:formatCode>
                <c:ptCount val="1"/>
                <c:pt idx="0">
                  <c:v>234.66666666666666</c:v>
                </c:pt>
              </c:numCache>
            </c:numRef>
          </c:val>
        </c:ser>
        <c:gapWidth val="10"/>
        <c:axId val="69370624"/>
        <c:axId val="69372160"/>
      </c:barChart>
      <c:catAx>
        <c:axId val="693706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372160"/>
        <c:crosses val="autoZero"/>
        <c:auto val="1"/>
        <c:lblAlgn val="ctr"/>
        <c:lblOffset val="100"/>
        <c:tickLblSkip val="1"/>
        <c:tickMarkSkip val="1"/>
      </c:catAx>
      <c:valAx>
        <c:axId val="69372160"/>
        <c:scaling>
          <c:orientation val="minMax"/>
          <c:max val="70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370624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Horizontal Force Component (To)</a:t>
            </a:r>
          </a:p>
        </c:rich>
      </c:tx>
      <c:layout>
        <c:manualLayout>
          <c:xMode val="edge"/>
          <c:yMode val="edge"/>
          <c:x val="0.25409836065573771"/>
          <c:y val="3.47003154574132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98360655737712"/>
          <c:y val="0.20820189274447956"/>
          <c:w val="0.78073770491803252"/>
          <c:h val="0.58044164037854895"/>
        </c:manualLayout>
      </c:layout>
      <c:scatterChart>
        <c:scatterStyle val="smoothMarker"/>
        <c:ser>
          <c:idx val="0"/>
          <c:order val="0"/>
          <c:tx>
            <c:strRef>
              <c:f>'Max tension'!$B$2</c:f>
              <c:strCache>
                <c:ptCount val="1"/>
                <c:pt idx="0">
                  <c:v>To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'Max tension'!$A$3:$A$18</c:f>
              <c:numCache>
                <c:formatCode>General</c:formatCode>
                <c:ptCount val="16"/>
                <c:pt idx="0">
                  <c:v>150</c:v>
                </c:pt>
                <c:pt idx="1">
                  <c:v>149</c:v>
                </c:pt>
                <c:pt idx="2">
                  <c:v>148</c:v>
                </c:pt>
                <c:pt idx="3">
                  <c:v>147</c:v>
                </c:pt>
                <c:pt idx="4">
                  <c:v>146</c:v>
                </c:pt>
                <c:pt idx="5">
                  <c:v>145</c:v>
                </c:pt>
                <c:pt idx="6">
                  <c:v>144</c:v>
                </c:pt>
                <c:pt idx="7">
                  <c:v>143</c:v>
                </c:pt>
                <c:pt idx="8">
                  <c:v>141</c:v>
                </c:pt>
                <c:pt idx="9">
                  <c:v>142</c:v>
                </c:pt>
                <c:pt idx="10">
                  <c:v>140</c:v>
                </c:pt>
                <c:pt idx="11">
                  <c:v>139</c:v>
                </c:pt>
                <c:pt idx="12">
                  <c:v>138</c:v>
                </c:pt>
                <c:pt idx="13">
                  <c:v>137</c:v>
                </c:pt>
                <c:pt idx="14">
                  <c:v>136</c:v>
                </c:pt>
                <c:pt idx="15">
                  <c:v>135</c:v>
                </c:pt>
              </c:numCache>
            </c:numRef>
          </c:xVal>
          <c:yVal>
            <c:numRef>
              <c:f>'Max tension'!$B$3:$B$18</c:f>
              <c:numCache>
                <c:formatCode>0.0</c:formatCode>
                <c:ptCount val="16"/>
                <c:pt idx="0">
                  <c:v>225.28</c:v>
                </c:pt>
                <c:pt idx="1">
                  <c:v>226.79194630872485</c:v>
                </c:pt>
                <c:pt idx="2">
                  <c:v>228.32432432432432</c:v>
                </c:pt>
                <c:pt idx="3">
                  <c:v>229.87755102040816</c:v>
                </c:pt>
                <c:pt idx="4">
                  <c:v>231.45205479452054</c:v>
                </c:pt>
                <c:pt idx="5">
                  <c:v>233.04827586206898</c:v>
                </c:pt>
                <c:pt idx="6">
                  <c:v>234.66666666666666</c:v>
                </c:pt>
                <c:pt idx="7">
                  <c:v>236.30769230769232</c:v>
                </c:pt>
                <c:pt idx="8">
                  <c:v>239.65957446808511</c:v>
                </c:pt>
                <c:pt idx="9">
                  <c:v>237.97183098591549</c:v>
                </c:pt>
                <c:pt idx="10">
                  <c:v>241.37142857142857</c:v>
                </c:pt>
                <c:pt idx="11">
                  <c:v>243.10791366906474</c:v>
                </c:pt>
                <c:pt idx="12">
                  <c:v>244.86956521739131</c:v>
                </c:pt>
                <c:pt idx="13">
                  <c:v>246.65693430656935</c:v>
                </c:pt>
                <c:pt idx="14">
                  <c:v>248.47058823529412</c:v>
                </c:pt>
                <c:pt idx="15">
                  <c:v>250.3111111111111</c:v>
                </c:pt>
              </c:numCache>
            </c:numRef>
          </c:yVal>
          <c:smooth val="1"/>
        </c:ser>
        <c:axId val="69696896"/>
        <c:axId val="69719552"/>
      </c:scatterChart>
      <c:valAx>
        <c:axId val="69696896"/>
        <c:scaling>
          <c:orientation val="minMax"/>
          <c:max val="150"/>
          <c:min val="140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Sag (m)</a:t>
                </a:r>
              </a:p>
            </c:rich>
          </c:tx>
          <c:layout>
            <c:manualLayout>
              <c:xMode val="edge"/>
              <c:yMode val="edge"/>
              <c:x val="0.50614754098360659"/>
              <c:y val="0.883280757097791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719552"/>
        <c:crossesAt val="225"/>
        <c:crossBetween val="midCat"/>
      </c:valAx>
      <c:valAx>
        <c:axId val="69719552"/>
        <c:scaling>
          <c:orientation val="minMax"/>
          <c:max val="245"/>
          <c:min val="225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Force (MN)</a:t>
                </a:r>
              </a:p>
            </c:rich>
          </c:tx>
          <c:layout>
            <c:manualLayout>
              <c:xMode val="edge"/>
              <c:yMode val="edge"/>
              <c:x val="3.2786885245901641E-2"/>
              <c:y val="0.39747634069400656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96896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152400</xdr:rowOff>
    </xdr:from>
    <xdr:to>
      <xdr:col>15</xdr:col>
      <xdr:colOff>476250</xdr:colOff>
      <xdr:row>26</xdr:row>
      <xdr:rowOff>9525</xdr:rowOff>
    </xdr:to>
    <xdr:graphicFrame macro="">
      <xdr:nvGraphicFramePr>
        <xdr:cNvPr id="184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542925</xdr:colOff>
      <xdr:row>3</xdr:row>
      <xdr:rowOff>142875</xdr:rowOff>
    </xdr:from>
    <xdr:to>
      <xdr:col>18</xdr:col>
      <xdr:colOff>95250</xdr:colOff>
      <xdr:row>26</xdr:row>
      <xdr:rowOff>9525</xdr:rowOff>
    </xdr:to>
    <xdr:graphicFrame macro="">
      <xdr:nvGraphicFramePr>
        <xdr:cNvPr id="184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152400</xdr:colOff>
      <xdr:row>3</xdr:row>
      <xdr:rowOff>152400</xdr:rowOff>
    </xdr:from>
    <xdr:to>
      <xdr:col>20</xdr:col>
      <xdr:colOff>276225</xdr:colOff>
      <xdr:row>26</xdr:row>
      <xdr:rowOff>19050</xdr:rowOff>
    </xdr:to>
    <xdr:graphicFrame macro="">
      <xdr:nvGraphicFramePr>
        <xdr:cNvPr id="184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5</xdr:row>
      <xdr:rowOff>123825</xdr:rowOff>
    </xdr:from>
    <xdr:to>
      <xdr:col>16</xdr:col>
      <xdr:colOff>561975</xdr:colOff>
      <xdr:row>24</xdr:row>
      <xdr:rowOff>66675</xdr:rowOff>
    </xdr:to>
    <xdr:graphicFrame macro="">
      <xdr:nvGraphicFramePr>
        <xdr:cNvPr id="174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38"/>
  <sheetViews>
    <sheetView tabSelected="1" workbookViewId="0">
      <selection activeCell="I3" sqref="I3"/>
    </sheetView>
  </sheetViews>
  <sheetFormatPr defaultRowHeight="12.75"/>
  <cols>
    <col min="2" max="2" width="5.5703125" customWidth="1"/>
    <col min="3" max="3" width="13.42578125" customWidth="1"/>
    <col min="4" max="4" width="15" customWidth="1"/>
    <col min="5" max="5" width="6.28515625" customWidth="1"/>
    <col min="6" max="6" width="7.42578125" customWidth="1"/>
    <col min="8" max="8" width="7.28515625" customWidth="1"/>
    <col min="12" max="12" width="9.140625" customWidth="1"/>
  </cols>
  <sheetData>
    <row r="1" spans="3:19" ht="64.5">
      <c r="C1" s="7" t="s">
        <v>17</v>
      </c>
      <c r="D1" s="7" t="s">
        <v>43</v>
      </c>
      <c r="E1" s="5"/>
      <c r="F1" s="5" t="s">
        <v>4</v>
      </c>
      <c r="G1" s="5" t="s">
        <v>5</v>
      </c>
      <c r="H1" s="5"/>
      <c r="I1" s="42" t="s">
        <v>31</v>
      </c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3:19" ht="18">
      <c r="C2" s="6" t="s">
        <v>16</v>
      </c>
      <c r="D2" s="6" t="s">
        <v>16</v>
      </c>
      <c r="E2" s="4" t="s">
        <v>6</v>
      </c>
      <c r="F2" s="4" t="s">
        <v>1</v>
      </c>
      <c r="G2" s="4" t="s">
        <v>2</v>
      </c>
      <c r="H2" s="4" t="s">
        <v>3</v>
      </c>
      <c r="I2" s="6" t="s">
        <v>32</v>
      </c>
    </row>
    <row r="3" spans="3:19" ht="26.25" customHeight="1">
      <c r="C3" s="25">
        <f>'Cable Shape'!E3</f>
        <v>257.33208980701266</v>
      </c>
      <c r="D3" s="26">
        <f>'Cable Shape'!D3</f>
        <v>234.66666666666666</v>
      </c>
      <c r="E3" s="27"/>
      <c r="F3" s="27"/>
      <c r="G3" s="27"/>
      <c r="H3" s="27"/>
      <c r="I3" s="28">
        <v>152</v>
      </c>
      <c r="J3" s="29" t="s">
        <v>33</v>
      </c>
      <c r="K3" s="30"/>
      <c r="L3" s="31">
        <f>'Cable Shape'!H3+8</f>
        <v>152</v>
      </c>
      <c r="M3" s="8" t="s">
        <v>25</v>
      </c>
    </row>
    <row r="30" spans="2:15" ht="15.75">
      <c r="B30" s="44" t="s">
        <v>18</v>
      </c>
      <c r="C30" s="45"/>
      <c r="D30" s="45"/>
      <c r="E30" s="45"/>
      <c r="F30" s="45"/>
      <c r="G30" s="45"/>
      <c r="H30" s="45"/>
      <c r="I30" s="45"/>
      <c r="J30" s="45"/>
      <c r="K30" s="32"/>
      <c r="L30" s="32"/>
      <c r="M30" s="32"/>
      <c r="N30" s="32"/>
      <c r="O30" s="33"/>
    </row>
    <row r="31" spans="2:15" ht="15">
      <c r="B31" s="48" t="s">
        <v>34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34"/>
      <c r="O31" s="35"/>
    </row>
    <row r="32" spans="2:15" ht="15">
      <c r="B32" s="46" t="s">
        <v>35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2"/>
    </row>
    <row r="33" spans="2:22" ht="15">
      <c r="B33" s="46" t="s">
        <v>36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</row>
    <row r="34" spans="2:22" ht="15">
      <c r="B34" s="46" t="s">
        <v>37</v>
      </c>
      <c r="C34" s="47"/>
      <c r="D34" s="47"/>
      <c r="E34" s="47"/>
      <c r="F34" s="47"/>
      <c r="G34" s="47"/>
      <c r="H34" s="47"/>
      <c r="I34" s="47"/>
      <c r="J34" s="47"/>
      <c r="K34" s="38"/>
      <c r="L34" s="38"/>
      <c r="M34" s="38"/>
      <c r="N34" s="34"/>
      <c r="O34" s="35"/>
    </row>
    <row r="35" spans="2:22" ht="15">
      <c r="B35" s="46" t="s">
        <v>38</v>
      </c>
      <c r="C35" s="47"/>
      <c r="D35" s="47"/>
      <c r="E35" s="47"/>
      <c r="F35" s="47"/>
      <c r="G35" s="47"/>
      <c r="H35" s="47"/>
      <c r="I35" s="47"/>
      <c r="J35" s="47"/>
      <c r="K35" s="38"/>
      <c r="L35" s="38"/>
      <c r="M35" s="38"/>
      <c r="N35" s="34"/>
      <c r="O35" s="35"/>
    </row>
    <row r="36" spans="2:22" ht="15">
      <c r="B36" s="46" t="s">
        <v>39</v>
      </c>
      <c r="C36" s="47"/>
      <c r="D36" s="47"/>
      <c r="E36" s="47"/>
      <c r="F36" s="47"/>
      <c r="G36" s="47"/>
      <c r="H36" s="47"/>
      <c r="I36" s="47"/>
      <c r="J36" s="47"/>
      <c r="K36" s="51"/>
      <c r="L36" s="51"/>
      <c r="M36" s="51"/>
      <c r="N36" s="51"/>
      <c r="O36" s="52"/>
    </row>
    <row r="37" spans="2:22" ht="15">
      <c r="B37" s="40" t="s">
        <v>40</v>
      </c>
      <c r="C37" s="41"/>
      <c r="D37" s="41"/>
      <c r="E37" s="41"/>
      <c r="F37" s="41"/>
      <c r="G37" s="41"/>
      <c r="H37" s="41"/>
      <c r="I37" s="41"/>
      <c r="J37" s="41"/>
      <c r="K37" s="39"/>
      <c r="L37" s="39"/>
      <c r="M37" s="39"/>
      <c r="N37" s="36"/>
      <c r="O37" s="37"/>
      <c r="V37" s="9" t="s">
        <v>41</v>
      </c>
    </row>
    <row r="38" spans="2:22">
      <c r="V38" s="9" t="s">
        <v>42</v>
      </c>
    </row>
  </sheetData>
  <sheetProtection password="CDCA" sheet="1" objects="1" scenarios="1"/>
  <mergeCells count="9">
    <mergeCell ref="B37:J37"/>
    <mergeCell ref="I1:S1"/>
    <mergeCell ref="B30:J30"/>
    <mergeCell ref="B34:J34"/>
    <mergeCell ref="B35:J35"/>
    <mergeCell ref="B31:M31"/>
    <mergeCell ref="B32:O32"/>
    <mergeCell ref="B33:O33"/>
    <mergeCell ref="B36:O36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C15" sqref="C15"/>
    </sheetView>
  </sheetViews>
  <sheetFormatPr defaultRowHeight="12.75"/>
  <cols>
    <col min="6" max="6" width="13.85546875" bestFit="1" customWidth="1"/>
  </cols>
  <sheetData>
    <row r="1" spans="1:11" ht="63.75">
      <c r="A1" t="s">
        <v>7</v>
      </c>
      <c r="B1" s="2" t="s">
        <v>13</v>
      </c>
      <c r="C1" s="2"/>
      <c r="D1" s="2" t="s">
        <v>12</v>
      </c>
      <c r="E1" s="2" t="s">
        <v>11</v>
      </c>
      <c r="F1" s="2" t="s">
        <v>14</v>
      </c>
      <c r="G1" t="s">
        <v>7</v>
      </c>
    </row>
    <row r="2" spans="1:11">
      <c r="A2" t="s">
        <v>8</v>
      </c>
      <c r="B2" t="s">
        <v>0</v>
      </c>
      <c r="C2" t="s">
        <v>6</v>
      </c>
      <c r="D2" t="s">
        <v>1</v>
      </c>
      <c r="E2" t="s">
        <v>2</v>
      </c>
      <c r="F2" t="s">
        <v>15</v>
      </c>
      <c r="G2" t="s">
        <v>8</v>
      </c>
    </row>
    <row r="3" spans="1:11">
      <c r="A3">
        <v>150</v>
      </c>
      <c r="B3" s="1">
        <f t="shared" ref="B3:B23" si="0">D3*1280*1280/8/$G3</f>
        <v>225.28</v>
      </c>
      <c r="C3" s="1">
        <f t="shared" ref="C3:C9" si="1">B3*B3</f>
        <v>50751.078399999999</v>
      </c>
      <c r="D3">
        <v>0.16500000000000001</v>
      </c>
      <c r="E3">
        <v>640</v>
      </c>
      <c r="F3" s="3">
        <f>SQRT(D3*D3*E3*E3+B3*B3)</f>
        <v>248.80200642277788</v>
      </c>
      <c r="G3">
        <v>150</v>
      </c>
      <c r="K3" t="s">
        <v>9</v>
      </c>
    </row>
    <row r="4" spans="1:11">
      <c r="A4">
        <v>149</v>
      </c>
      <c r="B4" s="1">
        <f t="shared" si="0"/>
        <v>226.79194630872485</v>
      </c>
      <c r="C4" s="1">
        <f t="shared" si="1"/>
        <v>51434.586910499536</v>
      </c>
      <c r="D4">
        <v>0.16500000000000001</v>
      </c>
      <c r="E4">
        <v>640</v>
      </c>
      <c r="F4" s="3">
        <f t="shared" ref="F4:F23" si="2">SQRT(D4*D4*E4*E4+B4*B4)</f>
        <v>250.17183476662504</v>
      </c>
      <c r="G4">
        <v>149</v>
      </c>
      <c r="K4" t="s">
        <v>10</v>
      </c>
    </row>
    <row r="5" spans="1:11">
      <c r="A5">
        <v>148</v>
      </c>
      <c r="B5" s="1">
        <f t="shared" si="0"/>
        <v>228.32432432432432</v>
      </c>
      <c r="C5" s="1">
        <f t="shared" si="1"/>
        <v>52131.997078159242</v>
      </c>
      <c r="D5">
        <v>0.16500000000000001</v>
      </c>
      <c r="E5">
        <v>640</v>
      </c>
      <c r="F5" s="3">
        <f t="shared" si="2"/>
        <v>251.56183549608483</v>
      </c>
      <c r="G5">
        <v>148</v>
      </c>
    </row>
    <row r="6" spans="1:11">
      <c r="A6">
        <v>147</v>
      </c>
      <c r="B6" s="1">
        <f t="shared" si="0"/>
        <v>229.87755102040816</v>
      </c>
      <c r="C6" s="1">
        <f t="shared" si="1"/>
        <v>52843.688463140359</v>
      </c>
      <c r="D6">
        <v>0.16500000000000001</v>
      </c>
      <c r="E6">
        <v>640</v>
      </c>
      <c r="F6" s="3">
        <f t="shared" si="2"/>
        <v>252.97242629017961</v>
      </c>
      <c r="G6">
        <v>147</v>
      </c>
    </row>
    <row r="7" spans="1:11">
      <c r="A7">
        <v>146</v>
      </c>
      <c r="B7" s="1">
        <f t="shared" si="0"/>
        <v>231.45205479452054</v>
      </c>
      <c r="C7" s="1">
        <f t="shared" si="1"/>
        <v>53570.053668605738</v>
      </c>
      <c r="D7">
        <v>0.16500000000000001</v>
      </c>
      <c r="E7">
        <v>640</v>
      </c>
      <c r="F7" s="3">
        <f t="shared" si="2"/>
        <v>254.404036266341</v>
      </c>
      <c r="G7">
        <v>146</v>
      </c>
    </row>
    <row r="8" spans="1:11">
      <c r="A8">
        <v>145</v>
      </c>
      <c r="B8" s="1">
        <f t="shared" si="0"/>
        <v>233.04827586206898</v>
      </c>
      <c r="C8" s="1">
        <f t="shared" si="1"/>
        <v>54311.498882282998</v>
      </c>
      <c r="D8">
        <v>0.16500000000000001</v>
      </c>
      <c r="E8">
        <v>640</v>
      </c>
      <c r="F8" s="3">
        <f t="shared" si="2"/>
        <v>255.85710637440383</v>
      </c>
      <c r="G8">
        <v>145</v>
      </c>
    </row>
    <row r="9" spans="1:11">
      <c r="A9">
        <v>144</v>
      </c>
      <c r="B9" s="1">
        <f t="shared" si="0"/>
        <v>234.66666666666666</v>
      </c>
      <c r="C9" s="1">
        <f t="shared" si="1"/>
        <v>55068.444444444438</v>
      </c>
      <c r="D9">
        <v>0.16500000000000001</v>
      </c>
      <c r="E9">
        <v>640</v>
      </c>
      <c r="F9" s="3">
        <f t="shared" si="2"/>
        <v>257.33208980701266</v>
      </c>
      <c r="G9">
        <v>144</v>
      </c>
    </row>
    <row r="10" spans="1:11">
      <c r="A10">
        <v>143</v>
      </c>
      <c r="B10" s="1">
        <f t="shared" si="0"/>
        <v>236.30769230769232</v>
      </c>
      <c r="C10" s="1">
        <f t="shared" ref="C10:C23" si="3">B10*B10</f>
        <v>55841.325443786991</v>
      </c>
      <c r="D10">
        <v>0.16500000000000001</v>
      </c>
      <c r="E10">
        <v>640</v>
      </c>
      <c r="F10" s="3">
        <f t="shared" si="2"/>
        <v>258.82945242724406</v>
      </c>
      <c r="G10">
        <v>143</v>
      </c>
    </row>
    <row r="11" spans="1:11">
      <c r="A11">
        <v>141</v>
      </c>
      <c r="B11" s="1">
        <f t="shared" si="0"/>
        <v>239.65957446808511</v>
      </c>
      <c r="C11" s="1">
        <f t="shared" si="3"/>
        <v>57436.711634223633</v>
      </c>
      <c r="D11">
        <v>0.16500000000000001</v>
      </c>
      <c r="E11">
        <v>640</v>
      </c>
      <c r="F11" s="3">
        <f t="shared" si="2"/>
        <v>261.89324472812132</v>
      </c>
      <c r="G11">
        <v>141</v>
      </c>
    </row>
    <row r="12" spans="1:11">
      <c r="A12">
        <v>142</v>
      </c>
      <c r="B12" s="1">
        <f t="shared" si="0"/>
        <v>237.97183098591549</v>
      </c>
      <c r="C12" s="1">
        <f t="shared" si="3"/>
        <v>56630.592342789125</v>
      </c>
      <c r="D12">
        <v>0.16500000000000001</v>
      </c>
      <c r="E12">
        <v>640</v>
      </c>
      <c r="F12" s="3">
        <f t="shared" si="2"/>
        <v>260.34967321429292</v>
      </c>
      <c r="G12">
        <v>142</v>
      </c>
    </row>
    <row r="13" spans="1:11">
      <c r="A13">
        <v>140</v>
      </c>
      <c r="B13" s="1">
        <f t="shared" si="0"/>
        <v>241.37142857142857</v>
      </c>
      <c r="C13" s="1">
        <f t="shared" si="3"/>
        <v>58260.166530612245</v>
      </c>
      <c r="D13">
        <v>0.16500000000000001</v>
      </c>
      <c r="E13">
        <v>640</v>
      </c>
      <c r="F13" s="3">
        <f t="shared" si="2"/>
        <v>263.46067359401525</v>
      </c>
      <c r="G13">
        <v>140</v>
      </c>
    </row>
    <row r="14" spans="1:11">
      <c r="A14">
        <v>139</v>
      </c>
      <c r="B14" s="1">
        <f t="shared" si="0"/>
        <v>243.10791366906474</v>
      </c>
      <c r="C14" s="1">
        <f t="shared" si="3"/>
        <v>59101.457688525436</v>
      </c>
      <c r="D14">
        <v>0.16500000000000001</v>
      </c>
      <c r="E14">
        <v>640</v>
      </c>
      <c r="F14" s="3">
        <f t="shared" si="2"/>
        <v>265.05248100805517</v>
      </c>
      <c r="G14">
        <v>139</v>
      </c>
    </row>
    <row r="15" spans="1:11">
      <c r="A15">
        <v>138</v>
      </c>
      <c r="B15" s="1">
        <f t="shared" si="0"/>
        <v>244.86956521739131</v>
      </c>
      <c r="C15" s="1">
        <f t="shared" si="3"/>
        <v>59961.103969754258</v>
      </c>
      <c r="D15">
        <v>0.16500000000000001</v>
      </c>
      <c r="E15">
        <v>640</v>
      </c>
      <c r="F15" s="3">
        <f t="shared" si="2"/>
        <v>266.66920326455818</v>
      </c>
      <c r="G15">
        <v>138</v>
      </c>
    </row>
    <row r="16" spans="1:11">
      <c r="A16">
        <v>137</v>
      </c>
      <c r="B16" s="1">
        <f t="shared" si="0"/>
        <v>246.65693430656935</v>
      </c>
      <c r="C16" s="1">
        <f t="shared" si="3"/>
        <v>60839.643241515267</v>
      </c>
      <c r="D16">
        <v>0.16500000000000001</v>
      </c>
      <c r="E16">
        <v>640</v>
      </c>
      <c r="F16" s="3">
        <f t="shared" si="2"/>
        <v>268.31139230661688</v>
      </c>
      <c r="G16">
        <v>137</v>
      </c>
    </row>
    <row r="17" spans="1:7">
      <c r="A17">
        <v>136</v>
      </c>
      <c r="B17" s="1">
        <f t="shared" si="0"/>
        <v>248.47058823529412</v>
      </c>
      <c r="C17" s="1">
        <f t="shared" si="3"/>
        <v>61737.633217993076</v>
      </c>
      <c r="D17">
        <v>0.16500000000000001</v>
      </c>
      <c r="E17">
        <v>640</v>
      </c>
      <c r="F17" s="3">
        <f t="shared" si="2"/>
        <v>269.97961630092203</v>
      </c>
      <c r="G17">
        <v>136</v>
      </c>
    </row>
    <row r="18" spans="1:7">
      <c r="A18">
        <v>135</v>
      </c>
      <c r="B18" s="1">
        <f t="shared" si="0"/>
        <v>250.3111111111111</v>
      </c>
      <c r="C18" s="1">
        <f t="shared" si="3"/>
        <v>62655.652345679009</v>
      </c>
      <c r="D18">
        <v>0.16500000000000001</v>
      </c>
      <c r="E18">
        <v>640</v>
      </c>
      <c r="F18" s="3">
        <f t="shared" si="2"/>
        <v>271.67446023812954</v>
      </c>
      <c r="G18">
        <v>135</v>
      </c>
    </row>
    <row r="19" spans="1:7">
      <c r="A19">
        <v>134</v>
      </c>
      <c r="B19" s="1">
        <f t="shared" si="0"/>
        <v>252.17910447761193</v>
      </c>
      <c r="C19" s="1">
        <f t="shared" si="3"/>
        <v>63594.300735130309</v>
      </c>
      <c r="D19">
        <v>0.16500000000000001</v>
      </c>
      <c r="E19">
        <v>640</v>
      </c>
      <c r="F19" s="3">
        <f t="shared" si="2"/>
        <v>273.3965265601052</v>
      </c>
      <c r="G19">
        <v>134</v>
      </c>
    </row>
    <row r="20" spans="1:7">
      <c r="A20">
        <v>133</v>
      </c>
      <c r="B20" s="1">
        <f t="shared" si="0"/>
        <v>254.0751879699248</v>
      </c>
      <c r="C20" s="1">
        <f t="shared" si="3"/>
        <v>64554.201141952617</v>
      </c>
      <c r="D20">
        <v>0.16500000000000001</v>
      </c>
      <c r="E20">
        <v>640</v>
      </c>
      <c r="F20" s="3">
        <f t="shared" si="2"/>
        <v>275.14643581546284</v>
      </c>
      <c r="G20">
        <v>133</v>
      </c>
    </row>
    <row r="21" spans="1:7">
      <c r="A21">
        <v>132</v>
      </c>
      <c r="B21" s="1">
        <f t="shared" si="0"/>
        <v>256</v>
      </c>
      <c r="C21" s="1">
        <f t="shared" si="3"/>
        <v>65536</v>
      </c>
      <c r="D21">
        <v>0.16500000000000001</v>
      </c>
      <c r="E21">
        <v>640</v>
      </c>
      <c r="F21" s="3">
        <f t="shared" si="2"/>
        <v>276.92482734489516</v>
      </c>
      <c r="G21">
        <v>132</v>
      </c>
    </row>
    <row r="22" spans="1:7">
      <c r="A22">
        <v>131</v>
      </c>
      <c r="B22" s="1">
        <f t="shared" si="0"/>
        <v>257.95419847328242</v>
      </c>
      <c r="C22" s="1">
        <f t="shared" si="3"/>
        <v>66540.368509993583</v>
      </c>
      <c r="D22">
        <v>0.16500000000000001</v>
      </c>
      <c r="E22">
        <v>640</v>
      </c>
      <c r="F22" s="3">
        <f t="shared" si="2"/>
        <v>278.7323599978904</v>
      </c>
      <c r="G22">
        <v>131</v>
      </c>
    </row>
    <row r="23" spans="1:7">
      <c r="A23">
        <v>130</v>
      </c>
      <c r="B23" s="1">
        <f t="shared" si="0"/>
        <v>259.93846153846152</v>
      </c>
      <c r="C23" s="1">
        <f t="shared" si="3"/>
        <v>67568.003786982241</v>
      </c>
      <c r="D23">
        <v>0.16500000000000001</v>
      </c>
      <c r="E23">
        <v>640</v>
      </c>
      <c r="F23" s="3">
        <f t="shared" si="2"/>
        <v>280.56971288252453</v>
      </c>
      <c r="G23">
        <v>130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2"/>
  <sheetViews>
    <sheetView workbookViewId="0">
      <selection activeCell="I23" sqref="I23"/>
    </sheetView>
  </sheetViews>
  <sheetFormatPr defaultRowHeight="12.75"/>
  <cols>
    <col min="1" max="1" width="10.28515625" style="10" customWidth="1"/>
    <col min="2" max="2" width="10" style="10" customWidth="1"/>
    <col min="4" max="5" width="14" customWidth="1"/>
    <col min="6" max="6" width="14" style="10" customWidth="1"/>
    <col min="7" max="8" width="14" customWidth="1"/>
    <col min="9" max="9" width="24" customWidth="1"/>
  </cols>
  <sheetData>
    <row r="1" spans="1:9" ht="63" customHeight="1">
      <c r="A1" s="53" t="s">
        <v>21</v>
      </c>
      <c r="B1" s="53"/>
      <c r="D1" s="18" t="s">
        <v>28</v>
      </c>
      <c r="E1" s="18" t="s">
        <v>29</v>
      </c>
      <c r="F1" s="18" t="s">
        <v>22</v>
      </c>
      <c r="G1" s="18" t="s">
        <v>19</v>
      </c>
      <c r="H1" s="19" t="s">
        <v>30</v>
      </c>
    </row>
    <row r="2" spans="1:9" ht="38.25">
      <c r="A2" s="20" t="s">
        <v>27</v>
      </c>
      <c r="B2" s="20" t="s">
        <v>26</v>
      </c>
      <c r="D2" s="13" t="s">
        <v>0</v>
      </c>
      <c r="E2" s="13" t="s">
        <v>20</v>
      </c>
      <c r="F2" s="10" t="s">
        <v>1</v>
      </c>
      <c r="G2" s="10" t="s">
        <v>2</v>
      </c>
      <c r="H2" s="23" t="s">
        <v>44</v>
      </c>
    </row>
    <row r="3" spans="1:9" ht="15.75">
      <c r="A3" s="21">
        <v>0</v>
      </c>
      <c r="B3" s="22">
        <f t="shared" ref="B3:B66" si="0">8+F$3*(A3-640)*(A3-640)/2/D$3</f>
        <v>152</v>
      </c>
      <c r="D3" s="16">
        <f>F3*1280*1280/8/$H3</f>
        <v>234.66666666666666</v>
      </c>
      <c r="E3" s="16">
        <f>SQRT(D3^2+(F3*G3)^2)</f>
        <v>257.33208980701266</v>
      </c>
      <c r="F3" s="17">
        <v>0.16500000000000001</v>
      </c>
      <c r="G3" s="17">
        <v>640</v>
      </c>
      <c r="H3" s="17">
        <f>IF('Cable Plots'!I3&gt;250,250,IF('Cable Plots'!I3&lt;50,50,'Cable Plots'!I3))-8</f>
        <v>144</v>
      </c>
      <c r="I3" s="24" t="s">
        <v>24</v>
      </c>
    </row>
    <row r="4" spans="1:9">
      <c r="A4" s="21">
        <v>5</v>
      </c>
      <c r="B4" s="22">
        <f t="shared" si="0"/>
        <v>149.7587890625</v>
      </c>
      <c r="D4" s="11">
        <f>F4*1280*1280/8/$H4</f>
        <v>135.16800000000001</v>
      </c>
      <c r="E4" s="11">
        <f t="shared" ref="E4" si="1">SQRT(D4^2+(F4*G4)^2)</f>
        <v>171.52768937987827</v>
      </c>
      <c r="F4" s="12">
        <v>0.16500000000000001</v>
      </c>
      <c r="G4" s="12">
        <v>640</v>
      </c>
      <c r="H4" s="12">
        <v>250</v>
      </c>
      <c r="I4" s="9" t="s">
        <v>23</v>
      </c>
    </row>
    <row r="5" spans="1:9">
      <c r="A5" s="21">
        <v>10</v>
      </c>
      <c r="B5" s="22">
        <f t="shared" si="0"/>
        <v>147.53515625</v>
      </c>
      <c r="D5" s="11">
        <f t="shared" ref="D5:D9" si="2">F5*1280*1280/8/$H5</f>
        <v>150.18666666666667</v>
      </c>
      <c r="E5" s="11">
        <f t="shared" ref="E5:E9" si="3">SQRT(D5^2+(F5*G5)^2)</f>
        <v>183.59573754432441</v>
      </c>
      <c r="F5" s="12">
        <v>0.16500000000000001</v>
      </c>
      <c r="G5" s="12">
        <v>640</v>
      </c>
      <c r="H5" s="12">
        <v>225</v>
      </c>
    </row>
    <row r="6" spans="1:9">
      <c r="A6" s="21">
        <v>15</v>
      </c>
      <c r="B6" s="22">
        <f t="shared" si="0"/>
        <v>145.3291015625</v>
      </c>
      <c r="D6" s="11">
        <f t="shared" si="2"/>
        <v>168.96</v>
      </c>
      <c r="E6" s="11">
        <f t="shared" si="3"/>
        <v>199.24568150903548</v>
      </c>
      <c r="F6" s="12">
        <v>0.16500000000000001</v>
      </c>
      <c r="G6" s="12">
        <v>640</v>
      </c>
      <c r="H6" s="12">
        <v>200</v>
      </c>
    </row>
    <row r="7" spans="1:9">
      <c r="A7" s="21">
        <v>20</v>
      </c>
      <c r="B7" s="22">
        <f t="shared" si="0"/>
        <v>143.14062500000003</v>
      </c>
      <c r="D7" s="11">
        <f t="shared" si="2"/>
        <v>193.09714285714287</v>
      </c>
      <c r="E7" s="11">
        <f t="shared" si="3"/>
        <v>220.08604358203144</v>
      </c>
      <c r="F7" s="12">
        <v>0.16500000000000001</v>
      </c>
      <c r="G7" s="12">
        <v>640</v>
      </c>
      <c r="H7" s="12">
        <v>175</v>
      </c>
    </row>
    <row r="8" spans="1:9">
      <c r="A8" s="21">
        <v>25</v>
      </c>
      <c r="B8" s="22">
        <f t="shared" si="0"/>
        <v>140.96972656250003</v>
      </c>
      <c r="D8" s="11">
        <f t="shared" si="2"/>
        <v>225.28</v>
      </c>
      <c r="E8" s="11">
        <f t="shared" si="3"/>
        <v>248.80200642277788</v>
      </c>
      <c r="F8" s="12">
        <v>0.16500000000000001</v>
      </c>
      <c r="G8" s="12">
        <v>640</v>
      </c>
      <c r="H8" s="12">
        <v>150</v>
      </c>
    </row>
    <row r="9" spans="1:9">
      <c r="A9" s="21">
        <v>30</v>
      </c>
      <c r="B9" s="22">
        <f t="shared" si="0"/>
        <v>138.81640625</v>
      </c>
      <c r="D9" s="14">
        <f t="shared" si="2"/>
        <v>234.66666666666666</v>
      </c>
      <c r="E9" s="14">
        <f t="shared" si="3"/>
        <v>257.33208980701266</v>
      </c>
      <c r="F9" s="15">
        <v>0.16500000000000001</v>
      </c>
      <c r="G9" s="15">
        <v>640</v>
      </c>
      <c r="H9" s="15">
        <v>144</v>
      </c>
      <c r="I9" s="9" t="s">
        <v>45</v>
      </c>
    </row>
    <row r="10" spans="1:9">
      <c r="A10" s="21">
        <v>35</v>
      </c>
      <c r="B10" s="22">
        <f t="shared" si="0"/>
        <v>136.6806640625</v>
      </c>
      <c r="D10" s="11">
        <f t="shared" ref="D10:D15" si="4">F10*1280*1280/8/$H10</f>
        <v>270.33600000000001</v>
      </c>
      <c r="E10" s="11">
        <f t="shared" ref="E10:E15" si="5">SQRT(D10^2+(F10*G10)^2)</f>
        <v>290.22906969495665</v>
      </c>
      <c r="F10" s="12">
        <v>0.16500000000000001</v>
      </c>
      <c r="G10" s="12">
        <v>640</v>
      </c>
      <c r="H10" s="12">
        <v>125</v>
      </c>
    </row>
    <row r="11" spans="1:9">
      <c r="A11" s="21">
        <v>40</v>
      </c>
      <c r="B11" s="22">
        <f t="shared" si="0"/>
        <v>134.5625</v>
      </c>
      <c r="D11" s="11">
        <f t="shared" si="4"/>
        <v>337.92</v>
      </c>
      <c r="E11" s="11">
        <f t="shared" si="5"/>
        <v>354.03571345275327</v>
      </c>
      <c r="F11" s="12">
        <v>0.16500000000000001</v>
      </c>
      <c r="G11" s="12">
        <v>640</v>
      </c>
      <c r="H11" s="12">
        <v>100</v>
      </c>
    </row>
    <row r="12" spans="1:9">
      <c r="A12" s="21">
        <v>45</v>
      </c>
      <c r="B12" s="22">
        <f t="shared" si="0"/>
        <v>132.4619140625</v>
      </c>
      <c r="D12" s="11">
        <f t="shared" si="4"/>
        <v>422.4</v>
      </c>
      <c r="E12" s="11">
        <f t="shared" si="5"/>
        <v>435.39995406522496</v>
      </c>
      <c r="F12" s="12">
        <v>0.16500000000000001</v>
      </c>
      <c r="G12" s="12">
        <v>640</v>
      </c>
      <c r="H12" s="12">
        <v>80</v>
      </c>
    </row>
    <row r="13" spans="1:9">
      <c r="A13" s="21">
        <v>50</v>
      </c>
      <c r="B13" s="22">
        <f t="shared" si="0"/>
        <v>130.37890625</v>
      </c>
      <c r="D13" s="11">
        <f t="shared" si="4"/>
        <v>482.74285714285713</v>
      </c>
      <c r="E13" s="11">
        <f t="shared" si="5"/>
        <v>494.15789594263185</v>
      </c>
      <c r="F13" s="12">
        <v>0.16500000000000001</v>
      </c>
      <c r="G13" s="12">
        <v>640</v>
      </c>
      <c r="H13" s="12">
        <v>70</v>
      </c>
    </row>
    <row r="14" spans="1:9">
      <c r="A14" s="21">
        <v>55</v>
      </c>
      <c r="B14" s="22">
        <f t="shared" si="0"/>
        <v>128.3134765625</v>
      </c>
      <c r="D14" s="11">
        <f t="shared" si="4"/>
        <v>563.20000000000005</v>
      </c>
      <c r="E14" s="11">
        <f t="shared" si="5"/>
        <v>573.01448498270975</v>
      </c>
      <c r="F14" s="12">
        <v>0.16500000000000001</v>
      </c>
      <c r="G14" s="12">
        <v>640</v>
      </c>
      <c r="H14" s="12">
        <v>60</v>
      </c>
    </row>
    <row r="15" spans="1:9">
      <c r="A15" s="21">
        <v>60</v>
      </c>
      <c r="B15" s="22">
        <f t="shared" si="0"/>
        <v>126.265625</v>
      </c>
      <c r="D15" s="11">
        <f t="shared" si="4"/>
        <v>675.84</v>
      </c>
      <c r="E15" s="11">
        <f t="shared" si="5"/>
        <v>684.04025144723755</v>
      </c>
      <c r="F15" s="12">
        <v>0.16500000000000001</v>
      </c>
      <c r="G15" s="12">
        <v>640</v>
      </c>
      <c r="H15" s="12">
        <v>50</v>
      </c>
    </row>
    <row r="16" spans="1:9">
      <c r="A16" s="21">
        <v>65</v>
      </c>
      <c r="B16" s="22">
        <f t="shared" si="0"/>
        <v>124.2353515625</v>
      </c>
      <c r="D16" s="11">
        <f t="shared" ref="D16" si="6">F16*1280*1280/8/$H16</f>
        <v>804.57142857142856</v>
      </c>
      <c r="E16" s="11">
        <f t="shared" ref="E16" si="7">SQRT(D16^2+(F16*G16)^2)</f>
        <v>811.47183788069276</v>
      </c>
      <c r="F16" s="12">
        <v>0.16500000000000001</v>
      </c>
      <c r="G16" s="12">
        <v>640</v>
      </c>
      <c r="H16" s="12">
        <v>42</v>
      </c>
    </row>
    <row r="17" spans="1:2">
      <c r="A17" s="21">
        <v>70</v>
      </c>
      <c r="B17" s="22">
        <f t="shared" si="0"/>
        <v>122.22265625000001</v>
      </c>
    </row>
    <row r="18" spans="1:2">
      <c r="A18" s="21">
        <v>75</v>
      </c>
      <c r="B18" s="22">
        <f t="shared" si="0"/>
        <v>120.22753906250001</v>
      </c>
    </row>
    <row r="19" spans="1:2">
      <c r="A19" s="21">
        <v>80</v>
      </c>
      <c r="B19" s="22">
        <f t="shared" si="0"/>
        <v>118.25</v>
      </c>
    </row>
    <row r="20" spans="1:2">
      <c r="A20" s="21">
        <v>85</v>
      </c>
      <c r="B20" s="22">
        <f t="shared" si="0"/>
        <v>116.2900390625</v>
      </c>
    </row>
    <row r="21" spans="1:2">
      <c r="A21" s="21">
        <v>90</v>
      </c>
      <c r="B21" s="22">
        <f t="shared" si="0"/>
        <v>114.34765625</v>
      </c>
    </row>
    <row r="22" spans="1:2">
      <c r="A22" s="21">
        <v>95</v>
      </c>
      <c r="B22" s="22">
        <f t="shared" si="0"/>
        <v>112.4228515625</v>
      </c>
    </row>
    <row r="23" spans="1:2">
      <c r="A23" s="21">
        <v>100</v>
      </c>
      <c r="B23" s="22">
        <f t="shared" si="0"/>
        <v>110.51562500000001</v>
      </c>
    </row>
    <row r="24" spans="1:2">
      <c r="A24" s="21">
        <v>105</v>
      </c>
      <c r="B24" s="22">
        <f t="shared" si="0"/>
        <v>108.6259765625</v>
      </c>
    </row>
    <row r="25" spans="1:2">
      <c r="A25" s="21">
        <v>110</v>
      </c>
      <c r="B25" s="22">
        <f t="shared" si="0"/>
        <v>106.75390625</v>
      </c>
    </row>
    <row r="26" spans="1:2">
      <c r="A26" s="21">
        <v>115</v>
      </c>
      <c r="B26" s="22">
        <f t="shared" si="0"/>
        <v>104.8994140625</v>
      </c>
    </row>
    <row r="27" spans="1:2">
      <c r="A27" s="21">
        <v>120</v>
      </c>
      <c r="B27" s="22">
        <f t="shared" si="0"/>
        <v>103.0625</v>
      </c>
    </row>
    <row r="28" spans="1:2">
      <c r="A28" s="21">
        <v>125</v>
      </c>
      <c r="B28" s="22">
        <f t="shared" si="0"/>
        <v>101.24316406250001</v>
      </c>
    </row>
    <row r="29" spans="1:2">
      <c r="A29" s="21">
        <v>130</v>
      </c>
      <c r="B29" s="22">
        <f t="shared" si="0"/>
        <v>99.44140625</v>
      </c>
    </row>
    <row r="30" spans="1:2">
      <c r="A30" s="21">
        <v>135</v>
      </c>
      <c r="B30" s="22">
        <f t="shared" si="0"/>
        <v>97.6572265625</v>
      </c>
    </row>
    <row r="31" spans="1:2">
      <c r="A31" s="21">
        <v>140</v>
      </c>
      <c r="B31" s="22">
        <f t="shared" si="0"/>
        <v>95.890625</v>
      </c>
    </row>
    <row r="32" spans="1:2">
      <c r="A32" s="21">
        <v>145</v>
      </c>
      <c r="B32" s="22">
        <f t="shared" si="0"/>
        <v>94.1416015625</v>
      </c>
    </row>
    <row r="33" spans="1:2">
      <c r="A33" s="21">
        <v>150</v>
      </c>
      <c r="B33" s="22">
        <f t="shared" si="0"/>
        <v>92.410156250000014</v>
      </c>
    </row>
    <row r="34" spans="1:2">
      <c r="A34" s="21">
        <v>155</v>
      </c>
      <c r="B34" s="22">
        <f t="shared" si="0"/>
        <v>90.6962890625</v>
      </c>
    </row>
    <row r="35" spans="1:2">
      <c r="A35" s="21">
        <v>160</v>
      </c>
      <c r="B35" s="22">
        <f t="shared" si="0"/>
        <v>89</v>
      </c>
    </row>
    <row r="36" spans="1:2">
      <c r="A36" s="21">
        <v>160.001</v>
      </c>
      <c r="B36" s="22">
        <f t="shared" si="0"/>
        <v>88.999662500351576</v>
      </c>
    </row>
    <row r="37" spans="1:2">
      <c r="A37" s="21">
        <v>165</v>
      </c>
      <c r="B37" s="22">
        <f t="shared" si="0"/>
        <v>87.3212890625</v>
      </c>
    </row>
    <row r="38" spans="1:2">
      <c r="A38" s="21">
        <v>170</v>
      </c>
      <c r="B38" s="22">
        <f t="shared" si="0"/>
        <v>85.66015625</v>
      </c>
    </row>
    <row r="39" spans="1:2">
      <c r="A39" s="21">
        <v>175</v>
      </c>
      <c r="B39" s="22">
        <f t="shared" si="0"/>
        <v>84.016601562500014</v>
      </c>
    </row>
    <row r="40" spans="1:2">
      <c r="A40" s="21">
        <v>180</v>
      </c>
      <c r="B40" s="22">
        <f t="shared" si="0"/>
        <v>82.390625</v>
      </c>
    </row>
    <row r="41" spans="1:2">
      <c r="A41" s="21">
        <v>185</v>
      </c>
      <c r="B41" s="22">
        <f t="shared" si="0"/>
        <v>80.7822265625</v>
      </c>
    </row>
    <row r="42" spans="1:2">
      <c r="A42" s="21">
        <v>190</v>
      </c>
      <c r="B42" s="22">
        <f t="shared" si="0"/>
        <v>79.19140625</v>
      </c>
    </row>
    <row r="43" spans="1:2">
      <c r="A43" s="21">
        <v>195</v>
      </c>
      <c r="B43" s="22">
        <f t="shared" si="0"/>
        <v>77.6181640625</v>
      </c>
    </row>
    <row r="44" spans="1:2">
      <c r="A44" s="21">
        <v>200</v>
      </c>
      <c r="B44" s="22">
        <f t="shared" si="0"/>
        <v>76.062500000000014</v>
      </c>
    </row>
    <row r="45" spans="1:2">
      <c r="A45" s="21">
        <v>205</v>
      </c>
      <c r="B45" s="22">
        <f t="shared" si="0"/>
        <v>74.524414062500014</v>
      </c>
    </row>
    <row r="46" spans="1:2">
      <c r="A46" s="21">
        <v>210</v>
      </c>
      <c r="B46" s="22">
        <f t="shared" si="0"/>
        <v>73.00390625</v>
      </c>
    </row>
    <row r="47" spans="1:2">
      <c r="A47" s="21">
        <v>215</v>
      </c>
      <c r="B47" s="22">
        <f t="shared" si="0"/>
        <v>71.5009765625</v>
      </c>
    </row>
    <row r="48" spans="1:2">
      <c r="A48" s="21">
        <v>220</v>
      </c>
      <c r="B48" s="22">
        <f t="shared" si="0"/>
        <v>70.015625</v>
      </c>
    </row>
    <row r="49" spans="1:2">
      <c r="A49" s="21">
        <v>225</v>
      </c>
      <c r="B49" s="22">
        <f t="shared" si="0"/>
        <v>68.5478515625</v>
      </c>
    </row>
    <row r="50" spans="1:2">
      <c r="A50" s="21">
        <v>230</v>
      </c>
      <c r="B50" s="22">
        <f t="shared" si="0"/>
        <v>67.09765625</v>
      </c>
    </row>
    <row r="51" spans="1:2">
      <c r="A51" s="21">
        <v>235</v>
      </c>
      <c r="B51" s="22">
        <f t="shared" si="0"/>
        <v>65.6650390625</v>
      </c>
    </row>
    <row r="52" spans="1:2">
      <c r="A52" s="21">
        <v>240</v>
      </c>
      <c r="B52" s="22">
        <f t="shared" si="0"/>
        <v>64.25</v>
      </c>
    </row>
    <row r="53" spans="1:2">
      <c r="A53" s="21">
        <v>245</v>
      </c>
      <c r="B53" s="22">
        <f t="shared" si="0"/>
        <v>62.8525390625</v>
      </c>
    </row>
    <row r="54" spans="1:2">
      <c r="A54" s="21">
        <v>250</v>
      </c>
      <c r="B54" s="22">
        <f t="shared" si="0"/>
        <v>61.472656250000007</v>
      </c>
    </row>
    <row r="55" spans="1:2">
      <c r="A55" s="21">
        <v>255</v>
      </c>
      <c r="B55" s="22">
        <f t="shared" si="0"/>
        <v>60.110351562500007</v>
      </c>
    </row>
    <row r="56" spans="1:2">
      <c r="A56" s="21">
        <v>260</v>
      </c>
      <c r="B56" s="22">
        <f t="shared" si="0"/>
        <v>58.765625</v>
      </c>
    </row>
    <row r="57" spans="1:2">
      <c r="A57" s="21">
        <v>265</v>
      </c>
      <c r="B57" s="22">
        <f t="shared" si="0"/>
        <v>57.4384765625</v>
      </c>
    </row>
    <row r="58" spans="1:2">
      <c r="A58" s="21">
        <v>270</v>
      </c>
      <c r="B58" s="22">
        <f t="shared" si="0"/>
        <v>56.12890625</v>
      </c>
    </row>
    <row r="59" spans="1:2">
      <c r="A59" s="21">
        <v>275</v>
      </c>
      <c r="B59" s="22">
        <f t="shared" si="0"/>
        <v>54.8369140625</v>
      </c>
    </row>
    <row r="60" spans="1:2">
      <c r="A60" s="21">
        <v>280</v>
      </c>
      <c r="B60" s="22">
        <f t="shared" si="0"/>
        <v>53.562500000000007</v>
      </c>
    </row>
    <row r="61" spans="1:2">
      <c r="A61" s="21">
        <v>285</v>
      </c>
      <c r="B61" s="22">
        <f t="shared" si="0"/>
        <v>52.3056640625</v>
      </c>
    </row>
    <row r="62" spans="1:2">
      <c r="A62" s="21">
        <v>290</v>
      </c>
      <c r="B62" s="22">
        <f t="shared" si="0"/>
        <v>51.06640625</v>
      </c>
    </row>
    <row r="63" spans="1:2">
      <c r="A63" s="21">
        <v>295</v>
      </c>
      <c r="B63" s="22">
        <f t="shared" si="0"/>
        <v>49.8447265625</v>
      </c>
    </row>
    <row r="64" spans="1:2">
      <c r="A64" s="21">
        <v>300</v>
      </c>
      <c r="B64" s="22">
        <f t="shared" si="0"/>
        <v>48.640625</v>
      </c>
    </row>
    <row r="65" spans="1:2">
      <c r="A65" s="21">
        <v>305</v>
      </c>
      <c r="B65" s="22">
        <f t="shared" si="0"/>
        <v>47.454101562500007</v>
      </c>
    </row>
    <row r="66" spans="1:2">
      <c r="A66" s="21">
        <v>310</v>
      </c>
      <c r="B66" s="22">
        <f t="shared" si="0"/>
        <v>46.28515625</v>
      </c>
    </row>
    <row r="67" spans="1:2">
      <c r="A67" s="21">
        <v>315</v>
      </c>
      <c r="B67" s="22">
        <f t="shared" ref="B67:B130" si="8">8+F$3*(A67-640)*(A67-640)/2/D$3</f>
        <v>45.1337890625</v>
      </c>
    </row>
    <row r="68" spans="1:2">
      <c r="A68" s="21">
        <v>320</v>
      </c>
      <c r="B68" s="22">
        <f t="shared" si="8"/>
        <v>44</v>
      </c>
    </row>
    <row r="69" spans="1:2">
      <c r="A69" s="21">
        <v>320.00099999999998</v>
      </c>
      <c r="B69" s="22">
        <f t="shared" si="8"/>
        <v>43.999775000351576</v>
      </c>
    </row>
    <row r="70" spans="1:2">
      <c r="A70" s="21">
        <v>325</v>
      </c>
      <c r="B70" s="22">
        <f t="shared" si="8"/>
        <v>42.8837890625</v>
      </c>
    </row>
    <row r="71" spans="1:2">
      <c r="A71" s="21">
        <v>330</v>
      </c>
      <c r="B71" s="22">
        <f t="shared" si="8"/>
        <v>41.785156250000007</v>
      </c>
    </row>
    <row r="72" spans="1:2">
      <c r="A72" s="21">
        <v>335</v>
      </c>
      <c r="B72" s="22">
        <f t="shared" si="8"/>
        <v>40.7041015625</v>
      </c>
    </row>
    <row r="73" spans="1:2">
      <c r="A73" s="21">
        <v>340</v>
      </c>
      <c r="B73" s="22">
        <f t="shared" si="8"/>
        <v>39.640625</v>
      </c>
    </row>
    <row r="74" spans="1:2">
      <c r="A74" s="21">
        <v>345</v>
      </c>
      <c r="B74" s="22">
        <f t="shared" si="8"/>
        <v>38.5947265625</v>
      </c>
    </row>
    <row r="75" spans="1:2">
      <c r="A75" s="21">
        <v>350</v>
      </c>
      <c r="B75" s="22">
        <f t="shared" si="8"/>
        <v>37.56640625</v>
      </c>
    </row>
    <row r="76" spans="1:2">
      <c r="A76" s="21">
        <v>355</v>
      </c>
      <c r="B76" s="22">
        <f t="shared" si="8"/>
        <v>36.5556640625</v>
      </c>
    </row>
    <row r="77" spans="1:2">
      <c r="A77" s="21">
        <v>360</v>
      </c>
      <c r="B77" s="22">
        <f t="shared" si="8"/>
        <v>35.5625</v>
      </c>
    </row>
    <row r="78" spans="1:2">
      <c r="A78" s="21">
        <v>365</v>
      </c>
      <c r="B78" s="22">
        <f t="shared" si="8"/>
        <v>34.5869140625</v>
      </c>
    </row>
    <row r="79" spans="1:2">
      <c r="A79" s="21">
        <v>370</v>
      </c>
      <c r="B79" s="22">
        <f t="shared" si="8"/>
        <v>33.62890625</v>
      </c>
    </row>
    <row r="80" spans="1:2">
      <c r="A80" s="21">
        <v>375</v>
      </c>
      <c r="B80" s="22">
        <f t="shared" si="8"/>
        <v>32.6884765625</v>
      </c>
    </row>
    <row r="81" spans="1:2">
      <c r="A81" s="21">
        <v>380</v>
      </c>
      <c r="B81" s="22">
        <f t="shared" si="8"/>
        <v>31.765625</v>
      </c>
    </row>
    <row r="82" spans="1:2">
      <c r="A82" s="21">
        <v>385</v>
      </c>
      <c r="B82" s="22">
        <f t="shared" si="8"/>
        <v>30.8603515625</v>
      </c>
    </row>
    <row r="83" spans="1:2">
      <c r="A83" s="21">
        <v>390</v>
      </c>
      <c r="B83" s="22">
        <f t="shared" si="8"/>
        <v>29.97265625</v>
      </c>
    </row>
    <row r="84" spans="1:2">
      <c r="A84" s="21">
        <v>395</v>
      </c>
      <c r="B84" s="22">
        <f t="shared" si="8"/>
        <v>29.102539062500004</v>
      </c>
    </row>
    <row r="85" spans="1:2">
      <c r="A85" s="21">
        <v>400</v>
      </c>
      <c r="B85" s="22">
        <f t="shared" si="8"/>
        <v>28.25</v>
      </c>
    </row>
    <row r="86" spans="1:2">
      <c r="A86" s="21">
        <v>405</v>
      </c>
      <c r="B86" s="22">
        <f t="shared" si="8"/>
        <v>27.4150390625</v>
      </c>
    </row>
    <row r="87" spans="1:2">
      <c r="A87" s="21">
        <v>410</v>
      </c>
      <c r="B87" s="22">
        <f t="shared" si="8"/>
        <v>26.59765625</v>
      </c>
    </row>
    <row r="88" spans="1:2">
      <c r="A88" s="21">
        <v>415</v>
      </c>
      <c r="B88" s="22">
        <f t="shared" si="8"/>
        <v>25.7978515625</v>
      </c>
    </row>
    <row r="89" spans="1:2">
      <c r="A89" s="21">
        <v>420</v>
      </c>
      <c r="B89" s="22">
        <f t="shared" si="8"/>
        <v>25.015625000000004</v>
      </c>
    </row>
    <row r="90" spans="1:2">
      <c r="A90" s="21">
        <v>425</v>
      </c>
      <c r="B90" s="22">
        <f t="shared" si="8"/>
        <v>24.2509765625</v>
      </c>
    </row>
    <row r="91" spans="1:2">
      <c r="A91" s="21">
        <v>430</v>
      </c>
      <c r="B91" s="22">
        <f t="shared" si="8"/>
        <v>23.50390625</v>
      </c>
    </row>
    <row r="92" spans="1:2">
      <c r="A92" s="21">
        <v>435</v>
      </c>
      <c r="B92" s="22">
        <f t="shared" si="8"/>
        <v>22.7744140625</v>
      </c>
    </row>
    <row r="93" spans="1:2">
      <c r="A93" s="21">
        <v>440</v>
      </c>
      <c r="B93" s="22">
        <f t="shared" si="8"/>
        <v>22.0625</v>
      </c>
    </row>
    <row r="94" spans="1:2">
      <c r="A94" s="21">
        <v>445</v>
      </c>
      <c r="B94" s="22">
        <f t="shared" si="8"/>
        <v>21.3681640625</v>
      </c>
    </row>
    <row r="95" spans="1:2">
      <c r="A95" s="21">
        <v>450</v>
      </c>
      <c r="B95" s="22">
        <f t="shared" si="8"/>
        <v>20.69140625</v>
      </c>
    </row>
    <row r="96" spans="1:2">
      <c r="A96" s="21">
        <v>455</v>
      </c>
      <c r="B96" s="22">
        <f t="shared" si="8"/>
        <v>20.0322265625</v>
      </c>
    </row>
    <row r="97" spans="1:2">
      <c r="A97" s="21">
        <v>460</v>
      </c>
      <c r="B97" s="22">
        <f t="shared" si="8"/>
        <v>19.390625</v>
      </c>
    </row>
    <row r="98" spans="1:2">
      <c r="A98" s="21">
        <v>465</v>
      </c>
      <c r="B98" s="22">
        <f t="shared" si="8"/>
        <v>18.7666015625</v>
      </c>
    </row>
    <row r="99" spans="1:2">
      <c r="A99" s="21">
        <v>470</v>
      </c>
      <c r="B99" s="22">
        <f t="shared" si="8"/>
        <v>18.16015625</v>
      </c>
    </row>
    <row r="100" spans="1:2">
      <c r="A100" s="21">
        <v>475</v>
      </c>
      <c r="B100" s="22">
        <f t="shared" si="8"/>
        <v>17.5712890625</v>
      </c>
    </row>
    <row r="101" spans="1:2">
      <c r="A101" s="21">
        <v>480</v>
      </c>
      <c r="B101" s="22">
        <f t="shared" si="8"/>
        <v>17</v>
      </c>
    </row>
    <row r="102" spans="1:2">
      <c r="A102" s="21">
        <v>480.00099999999998</v>
      </c>
      <c r="B102" s="22">
        <f t="shared" si="8"/>
        <v>16.999887500351569</v>
      </c>
    </row>
    <row r="103" spans="1:2">
      <c r="A103" s="21">
        <v>485</v>
      </c>
      <c r="B103" s="22">
        <f t="shared" si="8"/>
        <v>16.4462890625</v>
      </c>
    </row>
    <row r="104" spans="1:2">
      <c r="A104" s="21">
        <v>490</v>
      </c>
      <c r="B104" s="22">
        <f t="shared" si="8"/>
        <v>15.91015625</v>
      </c>
    </row>
    <row r="105" spans="1:2">
      <c r="A105" s="21">
        <v>495</v>
      </c>
      <c r="B105" s="22">
        <f t="shared" si="8"/>
        <v>15.3916015625</v>
      </c>
    </row>
    <row r="106" spans="1:2">
      <c r="A106" s="21">
        <v>500</v>
      </c>
      <c r="B106" s="22">
        <f t="shared" si="8"/>
        <v>14.890625</v>
      </c>
    </row>
    <row r="107" spans="1:2">
      <c r="A107" s="21">
        <v>505</v>
      </c>
      <c r="B107" s="22">
        <f t="shared" si="8"/>
        <v>14.4072265625</v>
      </c>
    </row>
    <row r="108" spans="1:2">
      <c r="A108" s="21">
        <v>510</v>
      </c>
      <c r="B108" s="22">
        <f t="shared" si="8"/>
        <v>13.94140625</v>
      </c>
    </row>
    <row r="109" spans="1:2">
      <c r="A109" s="21">
        <v>515</v>
      </c>
      <c r="B109" s="22">
        <f t="shared" si="8"/>
        <v>13.4931640625</v>
      </c>
    </row>
    <row r="110" spans="1:2">
      <c r="A110" s="21">
        <v>520</v>
      </c>
      <c r="B110" s="22">
        <f t="shared" si="8"/>
        <v>13.0625</v>
      </c>
    </row>
    <row r="111" spans="1:2">
      <c r="A111" s="21">
        <v>525</v>
      </c>
      <c r="B111" s="22">
        <f t="shared" si="8"/>
        <v>12.6494140625</v>
      </c>
    </row>
    <row r="112" spans="1:2">
      <c r="A112" s="21">
        <v>530</v>
      </c>
      <c r="B112" s="22">
        <f t="shared" si="8"/>
        <v>12.25390625</v>
      </c>
    </row>
    <row r="113" spans="1:2">
      <c r="A113" s="21">
        <v>535</v>
      </c>
      <c r="B113" s="22">
        <f t="shared" si="8"/>
        <v>11.8759765625</v>
      </c>
    </row>
    <row r="114" spans="1:2">
      <c r="A114" s="21">
        <v>540</v>
      </c>
      <c r="B114" s="22">
        <f t="shared" si="8"/>
        <v>11.515625</v>
      </c>
    </row>
    <row r="115" spans="1:2">
      <c r="A115" s="21">
        <v>545</v>
      </c>
      <c r="B115" s="22">
        <f t="shared" si="8"/>
        <v>11.1728515625</v>
      </c>
    </row>
    <row r="116" spans="1:2">
      <c r="A116" s="21">
        <v>550</v>
      </c>
      <c r="B116" s="22">
        <f t="shared" si="8"/>
        <v>10.84765625</v>
      </c>
    </row>
    <row r="117" spans="1:2">
      <c r="A117" s="21">
        <v>555</v>
      </c>
      <c r="B117" s="22">
        <f t="shared" si="8"/>
        <v>10.5400390625</v>
      </c>
    </row>
    <row r="118" spans="1:2">
      <c r="A118" s="21">
        <v>560</v>
      </c>
      <c r="B118" s="22">
        <f t="shared" si="8"/>
        <v>10.25</v>
      </c>
    </row>
    <row r="119" spans="1:2">
      <c r="A119" s="21">
        <v>565</v>
      </c>
      <c r="B119" s="22">
        <f t="shared" si="8"/>
        <v>9.9775390625</v>
      </c>
    </row>
    <row r="120" spans="1:2">
      <c r="A120" s="21">
        <v>570</v>
      </c>
      <c r="B120" s="22">
        <f t="shared" si="8"/>
        <v>9.72265625</v>
      </c>
    </row>
    <row r="121" spans="1:2">
      <c r="A121" s="21">
        <v>575</v>
      </c>
      <c r="B121" s="22">
        <f t="shared" si="8"/>
        <v>9.4853515625</v>
      </c>
    </row>
    <row r="122" spans="1:2">
      <c r="A122" s="21">
        <v>580</v>
      </c>
      <c r="B122" s="22">
        <f t="shared" si="8"/>
        <v>9.265625</v>
      </c>
    </row>
    <row r="123" spans="1:2">
      <c r="A123" s="21">
        <v>585</v>
      </c>
      <c r="B123" s="22">
        <f t="shared" si="8"/>
        <v>9.0634765625</v>
      </c>
    </row>
    <row r="124" spans="1:2">
      <c r="A124" s="21">
        <v>590</v>
      </c>
      <c r="B124" s="22">
        <f t="shared" si="8"/>
        <v>8.87890625</v>
      </c>
    </row>
    <row r="125" spans="1:2">
      <c r="A125" s="21">
        <v>595</v>
      </c>
      <c r="B125" s="22">
        <f t="shared" si="8"/>
        <v>8.7119140625</v>
      </c>
    </row>
    <row r="126" spans="1:2">
      <c r="A126" s="21">
        <v>600</v>
      </c>
      <c r="B126" s="22">
        <f t="shared" si="8"/>
        <v>8.5625</v>
      </c>
    </row>
    <row r="127" spans="1:2">
      <c r="A127" s="21">
        <v>605</v>
      </c>
      <c r="B127" s="22">
        <f t="shared" si="8"/>
        <v>8.4306640625</v>
      </c>
    </row>
    <row r="128" spans="1:2">
      <c r="A128" s="21">
        <v>610</v>
      </c>
      <c r="B128" s="22">
        <f t="shared" si="8"/>
        <v>8.31640625</v>
      </c>
    </row>
    <row r="129" spans="1:2">
      <c r="A129" s="21">
        <v>615</v>
      </c>
      <c r="B129" s="22">
        <f t="shared" si="8"/>
        <v>8.2197265625</v>
      </c>
    </row>
    <row r="130" spans="1:2">
      <c r="A130" s="21">
        <v>620</v>
      </c>
      <c r="B130" s="22">
        <f t="shared" si="8"/>
        <v>8.140625</v>
      </c>
    </row>
    <row r="131" spans="1:2">
      <c r="A131" s="21">
        <v>625</v>
      </c>
      <c r="B131" s="22">
        <f t="shared" ref="B131:B194" si="9">8+F$3*(A131-640)*(A131-640)/2/D$3</f>
        <v>8.0791015625</v>
      </c>
    </row>
    <row r="132" spans="1:2">
      <c r="A132" s="21">
        <v>630</v>
      </c>
      <c r="B132" s="22">
        <f t="shared" si="9"/>
        <v>8.03515625</v>
      </c>
    </row>
    <row r="133" spans="1:2">
      <c r="A133" s="21">
        <v>635</v>
      </c>
      <c r="B133" s="22">
        <f t="shared" si="9"/>
        <v>8.0087890625</v>
      </c>
    </row>
    <row r="134" spans="1:2">
      <c r="A134" s="21">
        <v>640</v>
      </c>
      <c r="B134" s="22">
        <f t="shared" si="9"/>
        <v>8</v>
      </c>
    </row>
    <row r="135" spans="1:2">
      <c r="A135" s="21">
        <f>A134+5</f>
        <v>645</v>
      </c>
      <c r="B135" s="22">
        <f t="shared" si="9"/>
        <v>8.0087890625</v>
      </c>
    </row>
    <row r="136" spans="1:2">
      <c r="A136" s="21">
        <f t="shared" ref="A136:A199" si="10">A135+5</f>
        <v>650</v>
      </c>
      <c r="B136" s="22">
        <f t="shared" si="9"/>
        <v>8.03515625</v>
      </c>
    </row>
    <row r="137" spans="1:2">
      <c r="A137" s="21">
        <f t="shared" si="10"/>
        <v>655</v>
      </c>
      <c r="B137" s="22">
        <f t="shared" si="9"/>
        <v>8.0791015625</v>
      </c>
    </row>
    <row r="138" spans="1:2">
      <c r="A138" s="21">
        <f t="shared" si="10"/>
        <v>660</v>
      </c>
      <c r="B138" s="22">
        <f t="shared" si="9"/>
        <v>8.140625</v>
      </c>
    </row>
    <row r="139" spans="1:2">
      <c r="A139" s="21">
        <f t="shared" si="10"/>
        <v>665</v>
      </c>
      <c r="B139" s="22">
        <f t="shared" si="9"/>
        <v>8.2197265625</v>
      </c>
    </row>
    <row r="140" spans="1:2">
      <c r="A140" s="21">
        <f t="shared" si="10"/>
        <v>670</v>
      </c>
      <c r="B140" s="22">
        <f t="shared" si="9"/>
        <v>8.31640625</v>
      </c>
    </row>
    <row r="141" spans="1:2">
      <c r="A141" s="21">
        <f t="shared" si="10"/>
        <v>675</v>
      </c>
      <c r="B141" s="22">
        <f t="shared" si="9"/>
        <v>8.4306640625</v>
      </c>
    </row>
    <row r="142" spans="1:2">
      <c r="A142" s="21">
        <f t="shared" si="10"/>
        <v>680</v>
      </c>
      <c r="B142" s="22">
        <f t="shared" si="9"/>
        <v>8.5625</v>
      </c>
    </row>
    <row r="143" spans="1:2">
      <c r="A143" s="21">
        <f t="shared" si="10"/>
        <v>685</v>
      </c>
      <c r="B143" s="22">
        <f t="shared" si="9"/>
        <v>8.7119140625</v>
      </c>
    </row>
    <row r="144" spans="1:2">
      <c r="A144" s="21">
        <f t="shared" si="10"/>
        <v>690</v>
      </c>
      <c r="B144" s="22">
        <f t="shared" si="9"/>
        <v>8.87890625</v>
      </c>
    </row>
    <row r="145" spans="1:2">
      <c r="A145" s="21">
        <f t="shared" si="10"/>
        <v>695</v>
      </c>
      <c r="B145" s="22">
        <f t="shared" si="9"/>
        <v>9.0634765625</v>
      </c>
    </row>
    <row r="146" spans="1:2">
      <c r="A146" s="21">
        <f t="shared" si="10"/>
        <v>700</v>
      </c>
      <c r="B146" s="22">
        <f t="shared" si="9"/>
        <v>9.265625</v>
      </c>
    </row>
    <row r="147" spans="1:2">
      <c r="A147" s="21">
        <f t="shared" si="10"/>
        <v>705</v>
      </c>
      <c r="B147" s="22">
        <f t="shared" si="9"/>
        <v>9.4853515625</v>
      </c>
    </row>
    <row r="148" spans="1:2">
      <c r="A148" s="21">
        <f t="shared" si="10"/>
        <v>710</v>
      </c>
      <c r="B148" s="22">
        <f t="shared" si="9"/>
        <v>9.72265625</v>
      </c>
    </row>
    <row r="149" spans="1:2">
      <c r="A149" s="21">
        <f t="shared" si="10"/>
        <v>715</v>
      </c>
      <c r="B149" s="22">
        <f t="shared" si="9"/>
        <v>9.9775390625</v>
      </c>
    </row>
    <row r="150" spans="1:2">
      <c r="A150" s="21">
        <f t="shared" si="10"/>
        <v>720</v>
      </c>
      <c r="B150" s="22">
        <f t="shared" si="9"/>
        <v>10.25</v>
      </c>
    </row>
    <row r="151" spans="1:2">
      <c r="A151" s="21">
        <f t="shared" si="10"/>
        <v>725</v>
      </c>
      <c r="B151" s="22">
        <f t="shared" si="9"/>
        <v>10.5400390625</v>
      </c>
    </row>
    <row r="152" spans="1:2">
      <c r="A152" s="21">
        <f t="shared" si="10"/>
        <v>730</v>
      </c>
      <c r="B152" s="22">
        <f t="shared" si="9"/>
        <v>10.84765625</v>
      </c>
    </row>
    <row r="153" spans="1:2">
      <c r="A153" s="21">
        <f t="shared" si="10"/>
        <v>735</v>
      </c>
      <c r="B153" s="22">
        <f t="shared" si="9"/>
        <v>11.1728515625</v>
      </c>
    </row>
    <row r="154" spans="1:2">
      <c r="A154" s="21">
        <f t="shared" si="10"/>
        <v>740</v>
      </c>
      <c r="B154" s="22">
        <f t="shared" si="9"/>
        <v>11.515625</v>
      </c>
    </row>
    <row r="155" spans="1:2">
      <c r="A155" s="21">
        <f t="shared" si="10"/>
        <v>745</v>
      </c>
      <c r="B155" s="22">
        <f t="shared" si="9"/>
        <v>11.8759765625</v>
      </c>
    </row>
    <row r="156" spans="1:2">
      <c r="A156" s="21">
        <f t="shared" si="10"/>
        <v>750</v>
      </c>
      <c r="B156" s="22">
        <f t="shared" si="9"/>
        <v>12.25390625</v>
      </c>
    </row>
    <row r="157" spans="1:2">
      <c r="A157" s="21">
        <f t="shared" si="10"/>
        <v>755</v>
      </c>
      <c r="B157" s="22">
        <f t="shared" si="9"/>
        <v>12.6494140625</v>
      </c>
    </row>
    <row r="158" spans="1:2">
      <c r="A158" s="21">
        <f t="shared" si="10"/>
        <v>760</v>
      </c>
      <c r="B158" s="22">
        <f t="shared" si="9"/>
        <v>13.0625</v>
      </c>
    </row>
    <row r="159" spans="1:2">
      <c r="A159" s="21">
        <f t="shared" si="10"/>
        <v>765</v>
      </c>
      <c r="B159" s="22">
        <f t="shared" si="9"/>
        <v>13.4931640625</v>
      </c>
    </row>
    <row r="160" spans="1:2">
      <c r="A160" s="21">
        <f t="shared" si="10"/>
        <v>770</v>
      </c>
      <c r="B160" s="22">
        <f t="shared" si="9"/>
        <v>13.94140625</v>
      </c>
    </row>
    <row r="161" spans="1:2">
      <c r="A161" s="21">
        <f t="shared" si="10"/>
        <v>775</v>
      </c>
      <c r="B161" s="22">
        <f t="shared" si="9"/>
        <v>14.4072265625</v>
      </c>
    </row>
    <row r="162" spans="1:2">
      <c r="A162" s="21">
        <f t="shared" si="10"/>
        <v>780</v>
      </c>
      <c r="B162" s="22">
        <f t="shared" si="9"/>
        <v>14.890625</v>
      </c>
    </row>
    <row r="163" spans="1:2">
      <c r="A163" s="21">
        <f t="shared" si="10"/>
        <v>785</v>
      </c>
      <c r="B163" s="22">
        <f t="shared" si="9"/>
        <v>15.3916015625</v>
      </c>
    </row>
    <row r="164" spans="1:2">
      <c r="A164" s="21">
        <f t="shared" si="10"/>
        <v>790</v>
      </c>
      <c r="B164" s="22">
        <f t="shared" si="9"/>
        <v>15.91015625</v>
      </c>
    </row>
    <row r="165" spans="1:2">
      <c r="A165" s="21">
        <f t="shared" si="10"/>
        <v>795</v>
      </c>
      <c r="B165" s="22">
        <f t="shared" si="9"/>
        <v>16.4462890625</v>
      </c>
    </row>
    <row r="166" spans="1:2">
      <c r="A166" s="21">
        <f t="shared" si="10"/>
        <v>800</v>
      </c>
      <c r="B166" s="22">
        <f t="shared" si="9"/>
        <v>17</v>
      </c>
    </row>
    <row r="167" spans="1:2">
      <c r="A167" s="21">
        <f t="shared" si="10"/>
        <v>805</v>
      </c>
      <c r="B167" s="22">
        <f t="shared" si="9"/>
        <v>17.5712890625</v>
      </c>
    </row>
    <row r="168" spans="1:2">
      <c r="A168" s="21">
        <f t="shared" si="10"/>
        <v>810</v>
      </c>
      <c r="B168" s="22">
        <f t="shared" si="9"/>
        <v>18.16015625</v>
      </c>
    </row>
    <row r="169" spans="1:2">
      <c r="A169" s="21">
        <f t="shared" si="10"/>
        <v>815</v>
      </c>
      <c r="B169" s="22">
        <f t="shared" si="9"/>
        <v>18.7666015625</v>
      </c>
    </row>
    <row r="170" spans="1:2">
      <c r="A170" s="21">
        <f t="shared" si="10"/>
        <v>820</v>
      </c>
      <c r="B170" s="22">
        <f t="shared" si="9"/>
        <v>19.390625</v>
      </c>
    </row>
    <row r="171" spans="1:2">
      <c r="A171" s="21">
        <f t="shared" si="10"/>
        <v>825</v>
      </c>
      <c r="B171" s="22">
        <f t="shared" si="9"/>
        <v>20.0322265625</v>
      </c>
    </row>
    <row r="172" spans="1:2">
      <c r="A172" s="21">
        <f t="shared" si="10"/>
        <v>830</v>
      </c>
      <c r="B172" s="22">
        <f t="shared" si="9"/>
        <v>20.69140625</v>
      </c>
    </row>
    <row r="173" spans="1:2">
      <c r="A173" s="21">
        <f t="shared" si="10"/>
        <v>835</v>
      </c>
      <c r="B173" s="22">
        <f t="shared" si="9"/>
        <v>21.3681640625</v>
      </c>
    </row>
    <row r="174" spans="1:2">
      <c r="A174" s="21">
        <f t="shared" si="10"/>
        <v>840</v>
      </c>
      <c r="B174" s="22">
        <f t="shared" si="9"/>
        <v>22.0625</v>
      </c>
    </row>
    <row r="175" spans="1:2">
      <c r="A175" s="21">
        <f t="shared" si="10"/>
        <v>845</v>
      </c>
      <c r="B175" s="22">
        <f t="shared" si="9"/>
        <v>22.7744140625</v>
      </c>
    </row>
    <row r="176" spans="1:2">
      <c r="A176" s="21">
        <f t="shared" si="10"/>
        <v>850</v>
      </c>
      <c r="B176" s="22">
        <f t="shared" si="9"/>
        <v>23.50390625</v>
      </c>
    </row>
    <row r="177" spans="1:2">
      <c r="A177" s="21">
        <f t="shared" si="10"/>
        <v>855</v>
      </c>
      <c r="B177" s="22">
        <f t="shared" si="9"/>
        <v>24.2509765625</v>
      </c>
    </row>
    <row r="178" spans="1:2">
      <c r="A178" s="21">
        <f t="shared" si="10"/>
        <v>860</v>
      </c>
      <c r="B178" s="22">
        <f t="shared" si="9"/>
        <v>25.015625000000004</v>
      </c>
    </row>
    <row r="179" spans="1:2">
      <c r="A179" s="21">
        <f t="shared" si="10"/>
        <v>865</v>
      </c>
      <c r="B179" s="22">
        <f t="shared" si="9"/>
        <v>25.7978515625</v>
      </c>
    </row>
    <row r="180" spans="1:2">
      <c r="A180" s="21">
        <f t="shared" si="10"/>
        <v>870</v>
      </c>
      <c r="B180" s="22">
        <f t="shared" si="9"/>
        <v>26.59765625</v>
      </c>
    </row>
    <row r="181" spans="1:2">
      <c r="A181" s="21">
        <f t="shared" si="10"/>
        <v>875</v>
      </c>
      <c r="B181" s="22">
        <f t="shared" si="9"/>
        <v>27.4150390625</v>
      </c>
    </row>
    <row r="182" spans="1:2">
      <c r="A182" s="21">
        <f t="shared" si="10"/>
        <v>880</v>
      </c>
      <c r="B182" s="22">
        <f t="shared" si="9"/>
        <v>28.25</v>
      </c>
    </row>
    <row r="183" spans="1:2">
      <c r="A183" s="21">
        <f t="shared" si="10"/>
        <v>885</v>
      </c>
      <c r="B183" s="22">
        <f t="shared" si="9"/>
        <v>29.102539062500004</v>
      </c>
    </row>
    <row r="184" spans="1:2">
      <c r="A184" s="21">
        <f t="shared" si="10"/>
        <v>890</v>
      </c>
      <c r="B184" s="22">
        <f t="shared" si="9"/>
        <v>29.97265625</v>
      </c>
    </row>
    <row r="185" spans="1:2">
      <c r="A185" s="21">
        <f t="shared" si="10"/>
        <v>895</v>
      </c>
      <c r="B185" s="22">
        <f t="shared" si="9"/>
        <v>30.8603515625</v>
      </c>
    </row>
    <row r="186" spans="1:2">
      <c r="A186" s="21">
        <f t="shared" si="10"/>
        <v>900</v>
      </c>
      <c r="B186" s="22">
        <f t="shared" si="9"/>
        <v>31.765625</v>
      </c>
    </row>
    <row r="187" spans="1:2">
      <c r="A187" s="21">
        <f t="shared" si="10"/>
        <v>905</v>
      </c>
      <c r="B187" s="22">
        <f t="shared" si="9"/>
        <v>32.6884765625</v>
      </c>
    </row>
    <row r="188" spans="1:2">
      <c r="A188" s="21">
        <f t="shared" si="10"/>
        <v>910</v>
      </c>
      <c r="B188" s="22">
        <f t="shared" si="9"/>
        <v>33.62890625</v>
      </c>
    </row>
    <row r="189" spans="1:2">
      <c r="A189" s="21">
        <f t="shared" si="10"/>
        <v>915</v>
      </c>
      <c r="B189" s="22">
        <f t="shared" si="9"/>
        <v>34.5869140625</v>
      </c>
    </row>
    <row r="190" spans="1:2">
      <c r="A190" s="21">
        <f t="shared" si="10"/>
        <v>920</v>
      </c>
      <c r="B190" s="22">
        <f t="shared" si="9"/>
        <v>35.5625</v>
      </c>
    </row>
    <row r="191" spans="1:2">
      <c r="A191" s="21">
        <f t="shared" si="10"/>
        <v>925</v>
      </c>
      <c r="B191" s="22">
        <f t="shared" si="9"/>
        <v>36.5556640625</v>
      </c>
    </row>
    <row r="192" spans="1:2">
      <c r="A192" s="21">
        <f t="shared" si="10"/>
        <v>930</v>
      </c>
      <c r="B192" s="22">
        <f t="shared" si="9"/>
        <v>37.56640625</v>
      </c>
    </row>
    <row r="193" spans="1:2">
      <c r="A193" s="21">
        <f t="shared" si="10"/>
        <v>935</v>
      </c>
      <c r="B193" s="22">
        <f t="shared" si="9"/>
        <v>38.5947265625</v>
      </c>
    </row>
    <row r="194" spans="1:2">
      <c r="A194" s="21">
        <f t="shared" si="10"/>
        <v>940</v>
      </c>
      <c r="B194" s="22">
        <f t="shared" si="9"/>
        <v>39.640625</v>
      </c>
    </row>
    <row r="195" spans="1:2">
      <c r="A195" s="21">
        <f t="shared" si="10"/>
        <v>945</v>
      </c>
      <c r="B195" s="22">
        <f t="shared" ref="B195:B258" si="11">8+F$3*(A195-640)*(A195-640)/2/D$3</f>
        <v>40.7041015625</v>
      </c>
    </row>
    <row r="196" spans="1:2">
      <c r="A196" s="21">
        <f t="shared" si="10"/>
        <v>950</v>
      </c>
      <c r="B196" s="22">
        <f t="shared" si="11"/>
        <v>41.785156250000007</v>
      </c>
    </row>
    <row r="197" spans="1:2">
      <c r="A197" s="21">
        <f t="shared" si="10"/>
        <v>955</v>
      </c>
      <c r="B197" s="22">
        <f t="shared" si="11"/>
        <v>42.8837890625</v>
      </c>
    </row>
    <row r="198" spans="1:2">
      <c r="A198" s="21">
        <f t="shared" si="10"/>
        <v>960</v>
      </c>
      <c r="B198" s="22">
        <f t="shared" si="11"/>
        <v>44</v>
      </c>
    </row>
    <row r="199" spans="1:2">
      <c r="A199" s="21">
        <f t="shared" si="10"/>
        <v>965</v>
      </c>
      <c r="B199" s="22">
        <f t="shared" si="11"/>
        <v>45.1337890625</v>
      </c>
    </row>
    <row r="200" spans="1:2">
      <c r="A200" s="21">
        <f t="shared" ref="A200:A240" si="12">A199+5</f>
        <v>970</v>
      </c>
      <c r="B200" s="22">
        <f t="shared" si="11"/>
        <v>46.28515625</v>
      </c>
    </row>
    <row r="201" spans="1:2">
      <c r="A201" s="21">
        <f t="shared" si="12"/>
        <v>975</v>
      </c>
      <c r="B201" s="22">
        <f t="shared" si="11"/>
        <v>47.454101562500007</v>
      </c>
    </row>
    <row r="202" spans="1:2">
      <c r="A202" s="21">
        <f t="shared" si="12"/>
        <v>980</v>
      </c>
      <c r="B202" s="22">
        <f t="shared" si="11"/>
        <v>48.640625</v>
      </c>
    </row>
    <row r="203" spans="1:2">
      <c r="A203" s="21">
        <f t="shared" si="12"/>
        <v>985</v>
      </c>
      <c r="B203" s="22">
        <f t="shared" si="11"/>
        <v>49.8447265625</v>
      </c>
    </row>
    <row r="204" spans="1:2">
      <c r="A204" s="21">
        <f t="shared" si="12"/>
        <v>990</v>
      </c>
      <c r="B204" s="22">
        <f t="shared" si="11"/>
        <v>51.06640625</v>
      </c>
    </row>
    <row r="205" spans="1:2">
      <c r="A205" s="21">
        <f t="shared" si="12"/>
        <v>995</v>
      </c>
      <c r="B205" s="22">
        <f t="shared" si="11"/>
        <v>52.3056640625</v>
      </c>
    </row>
    <row r="206" spans="1:2">
      <c r="A206" s="21">
        <f t="shared" si="12"/>
        <v>1000</v>
      </c>
      <c r="B206" s="22">
        <f t="shared" si="11"/>
        <v>53.562500000000007</v>
      </c>
    </row>
    <row r="207" spans="1:2">
      <c r="A207" s="21">
        <f t="shared" si="12"/>
        <v>1005</v>
      </c>
      <c r="B207" s="22">
        <f t="shared" si="11"/>
        <v>54.8369140625</v>
      </c>
    </row>
    <row r="208" spans="1:2">
      <c r="A208" s="21">
        <f t="shared" si="12"/>
        <v>1010</v>
      </c>
      <c r="B208" s="22">
        <f t="shared" si="11"/>
        <v>56.12890625</v>
      </c>
    </row>
    <row r="209" spans="1:2">
      <c r="A209" s="21">
        <f t="shared" si="12"/>
        <v>1015</v>
      </c>
      <c r="B209" s="22">
        <f t="shared" si="11"/>
        <v>57.4384765625</v>
      </c>
    </row>
    <row r="210" spans="1:2">
      <c r="A210" s="21">
        <f t="shared" si="12"/>
        <v>1020</v>
      </c>
      <c r="B210" s="22">
        <f t="shared" si="11"/>
        <v>58.765625</v>
      </c>
    </row>
    <row r="211" spans="1:2">
      <c r="A211" s="21">
        <f t="shared" si="12"/>
        <v>1025</v>
      </c>
      <c r="B211" s="22">
        <f t="shared" si="11"/>
        <v>60.110351562500007</v>
      </c>
    </row>
    <row r="212" spans="1:2">
      <c r="A212" s="21">
        <f t="shared" si="12"/>
        <v>1030</v>
      </c>
      <c r="B212" s="22">
        <f t="shared" si="11"/>
        <v>61.472656250000007</v>
      </c>
    </row>
    <row r="213" spans="1:2">
      <c r="A213" s="21">
        <f t="shared" si="12"/>
        <v>1035</v>
      </c>
      <c r="B213" s="22">
        <f t="shared" si="11"/>
        <v>62.8525390625</v>
      </c>
    </row>
    <row r="214" spans="1:2">
      <c r="A214" s="21">
        <f t="shared" si="12"/>
        <v>1040</v>
      </c>
      <c r="B214" s="22">
        <f t="shared" si="11"/>
        <v>64.25</v>
      </c>
    </row>
    <row r="215" spans="1:2">
      <c r="A215" s="21">
        <f t="shared" si="12"/>
        <v>1045</v>
      </c>
      <c r="B215" s="22">
        <f t="shared" si="11"/>
        <v>65.6650390625</v>
      </c>
    </row>
    <row r="216" spans="1:2">
      <c r="A216" s="21">
        <f t="shared" si="12"/>
        <v>1050</v>
      </c>
      <c r="B216" s="22">
        <f t="shared" si="11"/>
        <v>67.09765625</v>
      </c>
    </row>
    <row r="217" spans="1:2">
      <c r="A217" s="21">
        <f t="shared" si="12"/>
        <v>1055</v>
      </c>
      <c r="B217" s="22">
        <f t="shared" si="11"/>
        <v>68.5478515625</v>
      </c>
    </row>
    <row r="218" spans="1:2">
      <c r="A218" s="21">
        <f t="shared" si="12"/>
        <v>1060</v>
      </c>
      <c r="B218" s="22">
        <f t="shared" si="11"/>
        <v>70.015625</v>
      </c>
    </row>
    <row r="219" spans="1:2">
      <c r="A219" s="21">
        <f t="shared" si="12"/>
        <v>1065</v>
      </c>
      <c r="B219" s="22">
        <f t="shared" si="11"/>
        <v>71.5009765625</v>
      </c>
    </row>
    <row r="220" spans="1:2">
      <c r="A220" s="21">
        <f t="shared" si="12"/>
        <v>1070</v>
      </c>
      <c r="B220" s="22">
        <f t="shared" si="11"/>
        <v>73.00390625</v>
      </c>
    </row>
    <row r="221" spans="1:2">
      <c r="A221" s="21">
        <f t="shared" si="12"/>
        <v>1075</v>
      </c>
      <c r="B221" s="22">
        <f t="shared" si="11"/>
        <v>74.524414062500014</v>
      </c>
    </row>
    <row r="222" spans="1:2">
      <c r="A222" s="21">
        <f t="shared" si="12"/>
        <v>1080</v>
      </c>
      <c r="B222" s="22">
        <f t="shared" si="11"/>
        <v>76.062500000000014</v>
      </c>
    </row>
    <row r="223" spans="1:2">
      <c r="A223" s="21">
        <f t="shared" si="12"/>
        <v>1085</v>
      </c>
      <c r="B223" s="22">
        <f t="shared" si="11"/>
        <v>77.6181640625</v>
      </c>
    </row>
    <row r="224" spans="1:2">
      <c r="A224" s="21">
        <f t="shared" si="12"/>
        <v>1090</v>
      </c>
      <c r="B224" s="22">
        <f t="shared" si="11"/>
        <v>79.19140625</v>
      </c>
    </row>
    <row r="225" spans="1:2">
      <c r="A225" s="21">
        <f t="shared" si="12"/>
        <v>1095</v>
      </c>
      <c r="B225" s="22">
        <f t="shared" si="11"/>
        <v>80.7822265625</v>
      </c>
    </row>
    <row r="226" spans="1:2">
      <c r="A226" s="21">
        <f t="shared" si="12"/>
        <v>1100</v>
      </c>
      <c r="B226" s="22">
        <f t="shared" si="11"/>
        <v>82.390625</v>
      </c>
    </row>
    <row r="227" spans="1:2">
      <c r="A227" s="21">
        <f t="shared" si="12"/>
        <v>1105</v>
      </c>
      <c r="B227" s="22">
        <f t="shared" si="11"/>
        <v>84.016601562500014</v>
      </c>
    </row>
    <row r="228" spans="1:2">
      <c r="A228" s="21">
        <f t="shared" si="12"/>
        <v>1110</v>
      </c>
      <c r="B228" s="22">
        <f t="shared" si="11"/>
        <v>85.66015625</v>
      </c>
    </row>
    <row r="229" spans="1:2">
      <c r="A229" s="21">
        <f t="shared" si="12"/>
        <v>1115</v>
      </c>
      <c r="B229" s="22">
        <f t="shared" si="11"/>
        <v>87.3212890625</v>
      </c>
    </row>
    <row r="230" spans="1:2">
      <c r="A230" s="21">
        <f t="shared" si="12"/>
        <v>1120</v>
      </c>
      <c r="B230" s="22">
        <f t="shared" si="11"/>
        <v>89</v>
      </c>
    </row>
    <row r="231" spans="1:2">
      <c r="A231" s="21">
        <f t="shared" si="12"/>
        <v>1125</v>
      </c>
      <c r="B231" s="22">
        <f t="shared" si="11"/>
        <v>90.6962890625</v>
      </c>
    </row>
    <row r="232" spans="1:2">
      <c r="A232" s="21">
        <f t="shared" si="12"/>
        <v>1130</v>
      </c>
      <c r="B232" s="22">
        <f t="shared" si="11"/>
        <v>92.410156250000014</v>
      </c>
    </row>
    <row r="233" spans="1:2">
      <c r="A233" s="21">
        <f t="shared" si="12"/>
        <v>1135</v>
      </c>
      <c r="B233" s="22">
        <f t="shared" si="11"/>
        <v>94.1416015625</v>
      </c>
    </row>
    <row r="234" spans="1:2">
      <c r="A234" s="21">
        <f t="shared" si="12"/>
        <v>1140</v>
      </c>
      <c r="B234" s="22">
        <f t="shared" si="11"/>
        <v>95.890625</v>
      </c>
    </row>
    <row r="235" spans="1:2">
      <c r="A235" s="21">
        <f t="shared" si="12"/>
        <v>1145</v>
      </c>
      <c r="B235" s="22">
        <f t="shared" si="11"/>
        <v>97.6572265625</v>
      </c>
    </row>
    <row r="236" spans="1:2">
      <c r="A236" s="21">
        <f t="shared" si="12"/>
        <v>1150</v>
      </c>
      <c r="B236" s="22">
        <f t="shared" si="11"/>
        <v>99.44140625</v>
      </c>
    </row>
    <row r="237" spans="1:2">
      <c r="A237" s="21">
        <f t="shared" si="12"/>
        <v>1155</v>
      </c>
      <c r="B237" s="22">
        <f t="shared" si="11"/>
        <v>101.24316406250001</v>
      </c>
    </row>
    <row r="238" spans="1:2">
      <c r="A238" s="21">
        <f t="shared" si="12"/>
        <v>1160</v>
      </c>
      <c r="B238" s="22">
        <f t="shared" si="11"/>
        <v>103.0625</v>
      </c>
    </row>
    <row r="239" spans="1:2">
      <c r="A239" s="21">
        <f t="shared" si="12"/>
        <v>1165</v>
      </c>
      <c r="B239" s="22">
        <f t="shared" si="11"/>
        <v>104.8994140625</v>
      </c>
    </row>
    <row r="240" spans="1:2">
      <c r="A240" s="21">
        <f t="shared" si="12"/>
        <v>1170</v>
      </c>
      <c r="B240" s="22">
        <f t="shared" si="11"/>
        <v>106.75390625</v>
      </c>
    </row>
    <row r="241" spans="1:2">
      <c r="A241" s="21">
        <f>A240+5</f>
        <v>1175</v>
      </c>
      <c r="B241" s="22">
        <f t="shared" si="11"/>
        <v>108.6259765625</v>
      </c>
    </row>
    <row r="242" spans="1:2">
      <c r="A242" s="21">
        <f t="shared" ref="A242:A262" si="13">A241+5</f>
        <v>1180</v>
      </c>
      <c r="B242" s="22">
        <f t="shared" si="11"/>
        <v>110.51562500000001</v>
      </c>
    </row>
    <row r="243" spans="1:2">
      <c r="A243" s="21">
        <f t="shared" si="13"/>
        <v>1185</v>
      </c>
      <c r="B243" s="22">
        <f t="shared" si="11"/>
        <v>112.4228515625</v>
      </c>
    </row>
    <row r="244" spans="1:2">
      <c r="A244" s="21">
        <f t="shared" si="13"/>
        <v>1190</v>
      </c>
      <c r="B244" s="22">
        <f t="shared" si="11"/>
        <v>114.34765625</v>
      </c>
    </row>
    <row r="245" spans="1:2">
      <c r="A245" s="21">
        <f t="shared" si="13"/>
        <v>1195</v>
      </c>
      <c r="B245" s="22">
        <f t="shared" si="11"/>
        <v>116.2900390625</v>
      </c>
    </row>
    <row r="246" spans="1:2">
      <c r="A246" s="21">
        <f t="shared" si="13"/>
        <v>1200</v>
      </c>
      <c r="B246" s="22">
        <f t="shared" si="11"/>
        <v>118.25</v>
      </c>
    </row>
    <row r="247" spans="1:2">
      <c r="A247" s="21">
        <f t="shared" si="13"/>
        <v>1205</v>
      </c>
      <c r="B247" s="22">
        <f t="shared" si="11"/>
        <v>120.22753906250001</v>
      </c>
    </row>
    <row r="248" spans="1:2">
      <c r="A248" s="21">
        <f t="shared" si="13"/>
        <v>1210</v>
      </c>
      <c r="B248" s="22">
        <f t="shared" si="11"/>
        <v>122.22265625000001</v>
      </c>
    </row>
    <row r="249" spans="1:2">
      <c r="A249" s="21">
        <f t="shared" si="13"/>
        <v>1215</v>
      </c>
      <c r="B249" s="22">
        <f t="shared" si="11"/>
        <v>124.2353515625</v>
      </c>
    </row>
    <row r="250" spans="1:2">
      <c r="A250" s="21">
        <f t="shared" si="13"/>
        <v>1220</v>
      </c>
      <c r="B250" s="22">
        <f t="shared" si="11"/>
        <v>126.265625</v>
      </c>
    </row>
    <row r="251" spans="1:2">
      <c r="A251" s="21">
        <f t="shared" si="13"/>
        <v>1225</v>
      </c>
      <c r="B251" s="22">
        <f t="shared" si="11"/>
        <v>128.3134765625</v>
      </c>
    </row>
    <row r="252" spans="1:2">
      <c r="A252" s="21">
        <f t="shared" si="13"/>
        <v>1230</v>
      </c>
      <c r="B252" s="22">
        <f t="shared" si="11"/>
        <v>130.37890625</v>
      </c>
    </row>
    <row r="253" spans="1:2">
      <c r="A253" s="21">
        <f t="shared" si="13"/>
        <v>1235</v>
      </c>
      <c r="B253" s="22">
        <f t="shared" si="11"/>
        <v>132.4619140625</v>
      </c>
    </row>
    <row r="254" spans="1:2">
      <c r="A254" s="21">
        <f t="shared" si="13"/>
        <v>1240</v>
      </c>
      <c r="B254" s="22">
        <f t="shared" si="11"/>
        <v>134.5625</v>
      </c>
    </row>
    <row r="255" spans="1:2">
      <c r="A255" s="21">
        <f t="shared" si="13"/>
        <v>1245</v>
      </c>
      <c r="B255" s="22">
        <f t="shared" si="11"/>
        <v>136.6806640625</v>
      </c>
    </row>
    <row r="256" spans="1:2">
      <c r="A256" s="21">
        <f t="shared" si="13"/>
        <v>1250</v>
      </c>
      <c r="B256" s="22">
        <f t="shared" si="11"/>
        <v>138.81640625</v>
      </c>
    </row>
    <row r="257" spans="1:2">
      <c r="A257" s="21">
        <f t="shared" si="13"/>
        <v>1255</v>
      </c>
      <c r="B257" s="22">
        <f t="shared" si="11"/>
        <v>140.96972656250003</v>
      </c>
    </row>
    <row r="258" spans="1:2">
      <c r="A258" s="21">
        <f t="shared" si="13"/>
        <v>1260</v>
      </c>
      <c r="B258" s="22">
        <f t="shared" si="11"/>
        <v>143.14062500000003</v>
      </c>
    </row>
    <row r="259" spans="1:2">
      <c r="A259" s="21">
        <f t="shared" si="13"/>
        <v>1265</v>
      </c>
      <c r="B259" s="22">
        <f t="shared" ref="B259:B262" si="14">8+F$3*(A259-640)*(A259-640)/2/D$3</f>
        <v>145.3291015625</v>
      </c>
    </row>
    <row r="260" spans="1:2">
      <c r="A260" s="21">
        <f t="shared" si="13"/>
        <v>1270</v>
      </c>
      <c r="B260" s="22">
        <f t="shared" si="14"/>
        <v>147.53515625</v>
      </c>
    </row>
    <row r="261" spans="1:2">
      <c r="A261" s="21">
        <f t="shared" si="13"/>
        <v>1275</v>
      </c>
      <c r="B261" s="22">
        <f t="shared" si="14"/>
        <v>149.7587890625</v>
      </c>
    </row>
    <row r="262" spans="1:2">
      <c r="A262" s="21">
        <f t="shared" si="13"/>
        <v>1280</v>
      </c>
      <c r="B262" s="22">
        <f t="shared" si="14"/>
        <v>152</v>
      </c>
    </row>
  </sheetData>
  <sheetProtection password="CDCA" sheet="1" objects="1" scenarios="1"/>
  <mergeCells count="1">
    <mergeCell ref="A1:B1"/>
  </mergeCells>
  <phoneticPr fontId="1" type="noConversion"/>
  <pageMargins left="0.75" right="0.75" top="1" bottom="1" header="0.5" footer="0.5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Cable Plots</vt:lpstr>
      <vt:lpstr>Max tension</vt:lpstr>
      <vt:lpstr>Cable Shape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Thalia Anagnos</dc:creator>
  <cp:lastModifiedBy>Anagnos</cp:lastModifiedBy>
  <dcterms:created xsi:type="dcterms:W3CDTF">2002-04-02T07:05:38Z</dcterms:created>
  <dcterms:modified xsi:type="dcterms:W3CDTF">2014-09-30T23:05:20Z</dcterms:modified>
</cp:coreProperties>
</file>